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260" tabRatio="910"/>
  </bookViews>
  <sheets>
    <sheet name="چادگان" sheetId="36" r:id="rId1"/>
  </sheets>
  <definedNames>
    <definedName name="_xlnm.Print_Titles" localSheetId="0">چادگان!$1:$3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6"/>
  <c r="N5"/>
  <c r="M4"/>
  <c r="M5"/>
  <c r="J5"/>
  <c r="I4"/>
  <c r="I5"/>
  <c r="F5"/>
  <c r="F4"/>
  <c r="J4" l="1"/>
  <c r="C60" l="1"/>
  <c r="L51"/>
  <c r="K51"/>
  <c r="H51"/>
  <c r="G51"/>
  <c r="E51"/>
  <c r="D51"/>
  <c r="O50"/>
  <c r="N50"/>
  <c r="M50"/>
  <c r="I50"/>
  <c r="F50"/>
  <c r="O49"/>
  <c r="N49"/>
  <c r="M49"/>
  <c r="I49"/>
  <c r="F49"/>
  <c r="O48"/>
  <c r="N48"/>
  <c r="M48"/>
  <c r="I48"/>
  <c r="F48"/>
  <c r="O47"/>
  <c r="N47"/>
  <c r="M47"/>
  <c r="I47"/>
  <c r="F47"/>
  <c r="L45"/>
  <c r="K45"/>
  <c r="H45"/>
  <c r="G45"/>
  <c r="E45"/>
  <c r="D45"/>
  <c r="O44"/>
  <c r="N44"/>
  <c r="M44"/>
  <c r="I44"/>
  <c r="F44"/>
  <c r="O43"/>
  <c r="N43"/>
  <c r="M43"/>
  <c r="I43"/>
  <c r="F43"/>
  <c r="O42"/>
  <c r="N42"/>
  <c r="M42"/>
  <c r="I42"/>
  <c r="F42"/>
  <c r="L41"/>
  <c r="K41"/>
  <c r="H41"/>
  <c r="G41"/>
  <c r="E41"/>
  <c r="D41"/>
  <c r="O40"/>
  <c r="N40"/>
  <c r="M40"/>
  <c r="I40"/>
  <c r="F40"/>
  <c r="O39"/>
  <c r="N39"/>
  <c r="M39"/>
  <c r="I39"/>
  <c r="F39"/>
  <c r="O38"/>
  <c r="N38"/>
  <c r="M38"/>
  <c r="I38"/>
  <c r="F38"/>
  <c r="O37"/>
  <c r="N37"/>
  <c r="M37"/>
  <c r="I37"/>
  <c r="F37"/>
  <c r="O36"/>
  <c r="N36"/>
  <c r="M36"/>
  <c r="I36"/>
  <c r="F36"/>
  <c r="O34"/>
  <c r="N34"/>
  <c r="M34"/>
  <c r="I34"/>
  <c r="F34"/>
  <c r="L33"/>
  <c r="K33"/>
  <c r="H33"/>
  <c r="G33"/>
  <c r="E33"/>
  <c r="D33"/>
  <c r="O32"/>
  <c r="N32"/>
  <c r="M32"/>
  <c r="I32"/>
  <c r="F32"/>
  <c r="O31"/>
  <c r="N31"/>
  <c r="M31"/>
  <c r="I31"/>
  <c r="F31"/>
  <c r="O30"/>
  <c r="N30"/>
  <c r="M30"/>
  <c r="I30"/>
  <c r="F30"/>
  <c r="O29"/>
  <c r="N29"/>
  <c r="M29"/>
  <c r="I29"/>
  <c r="F29"/>
  <c r="O28"/>
  <c r="N28"/>
  <c r="M28"/>
  <c r="I28"/>
  <c r="F28"/>
  <c r="L27"/>
  <c r="K27"/>
  <c r="H27"/>
  <c r="G27"/>
  <c r="E27"/>
  <c r="D27"/>
  <c r="O26"/>
  <c r="N26"/>
  <c r="M26"/>
  <c r="I26"/>
  <c r="F26"/>
  <c r="O25"/>
  <c r="N25"/>
  <c r="M25"/>
  <c r="I25"/>
  <c r="F25"/>
  <c r="L24"/>
  <c r="K24"/>
  <c r="H24"/>
  <c r="G24"/>
  <c r="E24"/>
  <c r="D24"/>
  <c r="O23"/>
  <c r="N23"/>
  <c r="M23"/>
  <c r="I23"/>
  <c r="F23"/>
  <c r="O22"/>
  <c r="N22"/>
  <c r="M22"/>
  <c r="I22"/>
  <c r="F22"/>
  <c r="O21"/>
  <c r="N21"/>
  <c r="M21"/>
  <c r="I21"/>
  <c r="F21"/>
  <c r="O20"/>
  <c r="N20"/>
  <c r="M20"/>
  <c r="I20"/>
  <c r="F20"/>
  <c r="L19"/>
  <c r="K19"/>
  <c r="H19"/>
  <c r="G19"/>
  <c r="E19"/>
  <c r="D19"/>
  <c r="O18"/>
  <c r="N18"/>
  <c r="M18"/>
  <c r="I18"/>
  <c r="F18"/>
  <c r="O17"/>
  <c r="N17"/>
  <c r="M17"/>
  <c r="I17"/>
  <c r="F17"/>
  <c r="L16"/>
  <c r="K16"/>
  <c r="H16"/>
  <c r="G16"/>
  <c r="E16"/>
  <c r="D16"/>
  <c r="O15"/>
  <c r="N15"/>
  <c r="M15"/>
  <c r="I15"/>
  <c r="F15"/>
  <c r="O14"/>
  <c r="N14"/>
  <c r="M14"/>
  <c r="I14"/>
  <c r="F14"/>
  <c r="O13"/>
  <c r="N13"/>
  <c r="M13"/>
  <c r="I13"/>
  <c r="F13"/>
  <c r="O12"/>
  <c r="N12"/>
  <c r="M12"/>
  <c r="I12"/>
  <c r="F12"/>
  <c r="O11"/>
  <c r="N11"/>
  <c r="M11"/>
  <c r="I11"/>
  <c r="F11"/>
  <c r="O10"/>
  <c r="N10"/>
  <c r="M10"/>
  <c r="I10"/>
  <c r="F10"/>
  <c r="O9"/>
  <c r="N9"/>
  <c r="M9"/>
  <c r="I9"/>
  <c r="F9"/>
  <c r="O8"/>
  <c r="N8"/>
  <c r="M8"/>
  <c r="I8"/>
  <c r="F8"/>
  <c r="L7"/>
  <c r="K7"/>
  <c r="H7"/>
  <c r="G7"/>
  <c r="E7"/>
  <c r="D7"/>
  <c r="O6"/>
  <c r="N6"/>
  <c r="M6"/>
  <c r="I6"/>
  <c r="F6"/>
  <c r="O5"/>
  <c r="O4"/>
  <c r="F33" l="1"/>
  <c r="M33"/>
  <c r="F41"/>
  <c r="M41"/>
  <c r="J48"/>
  <c r="I33"/>
  <c r="J33" s="1"/>
  <c r="E35"/>
  <c r="F16"/>
  <c r="F51"/>
  <c r="J31"/>
  <c r="J42"/>
  <c r="J13"/>
  <c r="N16"/>
  <c r="N19"/>
  <c r="J23"/>
  <c r="F24"/>
  <c r="J26"/>
  <c r="J29"/>
  <c r="F45"/>
  <c r="J15"/>
  <c r="J21"/>
  <c r="D46"/>
  <c r="J37"/>
  <c r="I45"/>
  <c r="J45" s="1"/>
  <c r="J50"/>
  <c r="J11"/>
  <c r="J18"/>
  <c r="N24"/>
  <c r="N27"/>
  <c r="O41"/>
  <c r="J44"/>
  <c r="N45"/>
  <c r="J6"/>
  <c r="J9"/>
  <c r="J22"/>
  <c r="O33"/>
  <c r="J39"/>
  <c r="I41"/>
  <c r="J41" s="1"/>
  <c r="E46"/>
  <c r="N51"/>
  <c r="N33"/>
  <c r="I51"/>
  <c r="I7"/>
  <c r="J8"/>
  <c r="I19"/>
  <c r="I27"/>
  <c r="J40"/>
  <c r="N41"/>
  <c r="F7"/>
  <c r="F19"/>
  <c r="F27"/>
  <c r="J27" s="1"/>
  <c r="J28"/>
  <c r="J34"/>
  <c r="G46"/>
  <c r="K46"/>
  <c r="I24"/>
  <c r="J24" s="1"/>
  <c r="G35"/>
  <c r="I16"/>
  <c r="K35"/>
  <c r="K52" s="1"/>
  <c r="N7"/>
  <c r="O16"/>
  <c r="M16"/>
  <c r="L35"/>
  <c r="O45"/>
  <c r="M45"/>
  <c r="L46"/>
  <c r="O51"/>
  <c r="M51"/>
  <c r="E52"/>
  <c r="O7"/>
  <c r="M7"/>
  <c r="J14"/>
  <c r="J20"/>
  <c r="O27"/>
  <c r="M27"/>
  <c r="J38"/>
  <c r="J43"/>
  <c r="J49"/>
  <c r="J12"/>
  <c r="O19"/>
  <c r="M19"/>
  <c r="J25"/>
  <c r="J32"/>
  <c r="D35"/>
  <c r="J36"/>
  <c r="J47"/>
  <c r="J10"/>
  <c r="J17"/>
  <c r="O24"/>
  <c r="M24"/>
  <c r="J30"/>
  <c r="H35"/>
  <c r="H46"/>
  <c r="J16" l="1"/>
  <c r="J51"/>
  <c r="J7"/>
  <c r="F46"/>
  <c r="N46"/>
  <c r="H52"/>
  <c r="J19"/>
  <c r="I46"/>
  <c r="J46" s="1"/>
  <c r="N35"/>
  <c r="G52"/>
  <c r="N52" s="1"/>
  <c r="O35"/>
  <c r="L52"/>
  <c r="I35"/>
  <c r="O46"/>
  <c r="M46"/>
  <c r="F35"/>
  <c r="D52"/>
  <c r="F52" s="1"/>
  <c r="M35"/>
  <c r="O52" l="1"/>
  <c r="M52"/>
  <c r="I52"/>
  <c r="J52" s="1"/>
  <c r="J35"/>
</calcChain>
</file>

<file path=xl/sharedStrings.xml><?xml version="1.0" encoding="utf-8"?>
<sst xmlns="http://schemas.openxmlformats.org/spreadsheetml/2006/main" count="93" uniqueCount="84">
  <si>
    <t>نام محصول</t>
  </si>
  <si>
    <t xml:space="preserve">سطح غیربارور ( هکتار ) </t>
  </si>
  <si>
    <t>سطح بارور ( هکتار )</t>
  </si>
  <si>
    <t>کل سطح</t>
  </si>
  <si>
    <t>میزان تولید ( تن)</t>
  </si>
  <si>
    <t>عملکرد ( کیلوگرم در هکتار)</t>
  </si>
  <si>
    <t>آبی</t>
  </si>
  <si>
    <t>دیم</t>
  </si>
  <si>
    <t>جمع</t>
  </si>
  <si>
    <t>میوه های دانه دار</t>
  </si>
  <si>
    <t xml:space="preserve"> سیب</t>
  </si>
  <si>
    <t xml:space="preserve"> گلابی</t>
  </si>
  <si>
    <t xml:space="preserve"> به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</si>
  <si>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</si>
  <si>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</si>
  <si>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</si>
  <si>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</si>
  <si>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</si>
  <si>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</si>
  <si>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</si>
  <si>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</si>
  <si>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</si>
  <si>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</si>
  <si>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>جمع میوه های هسته دار</t>
  </si>
  <si>
    <t>میوه های دانه ریز</t>
  </si>
  <si>
    <t xml:space="preserve"> انگور</t>
  </si>
  <si>
    <t xml:space="preserve"> توت درختي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</si>
  <si>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</si>
  <si>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</si>
  <si>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</si>
  <si>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</si>
  <si>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</si>
  <si>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</si>
  <si>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>جمع میوه های خشک</t>
  </si>
  <si>
    <t>میوه های سردسیری</t>
  </si>
  <si>
    <t xml:space="preserve"> زرشک</t>
  </si>
  <si>
    <t xml:space="preserve"> عناب</t>
  </si>
  <si>
    <t>جمع میوه های سردسیری</t>
  </si>
  <si>
    <t>میوه های نیمه گرمسیری</t>
  </si>
  <si>
    <t xml:space="preserve"> خرما</t>
  </si>
  <si>
    <t xml:space="preserve"> انار</t>
  </si>
  <si>
    <t xml:space="preserve"> انجير</t>
  </si>
  <si>
    <t xml:space="preserve"> خرمالو</t>
  </si>
  <si>
    <t xml:space="preserve"> زيتون</t>
  </si>
  <si>
    <t>جمع میوه های نیمه گرمسیری</t>
  </si>
  <si>
    <t xml:space="preserve">جمع باغات مخلوط </t>
  </si>
  <si>
    <t>جمع کل محصولات باغی</t>
  </si>
  <si>
    <t>محصولات گلخانه ای</t>
  </si>
  <si>
    <t>سبزی و صیفی</t>
  </si>
  <si>
    <t xml:space="preserve">خیار </t>
  </si>
  <si>
    <t>گوجه فرنگی</t>
  </si>
  <si>
    <t>انواع فلفل</t>
  </si>
  <si>
    <t>بادمجان</t>
  </si>
  <si>
    <t>سایر سبزیجات ( سبزیجات برگی شامل ریحان،تره،تربچه،شاهی،مرزه و کاهو)</t>
  </si>
  <si>
    <t>جمع سبزی و صیفی</t>
  </si>
  <si>
    <t>سایر محصولات گلخانه ای</t>
  </si>
  <si>
    <t>توت فرنگی</t>
  </si>
  <si>
    <t>سایر (درختان میوه.کلم بروکلی. گیاهان دارویی آلوئه ورا و به لیمو)</t>
  </si>
  <si>
    <t>جمع سایر محصولات گلخانه ای</t>
  </si>
  <si>
    <t>جمع محصولات گلخانه ای</t>
  </si>
  <si>
    <t>سایر محصولات باغبانی</t>
  </si>
  <si>
    <t xml:space="preserve"> زعفران </t>
  </si>
  <si>
    <t xml:space="preserve"> گلستان (گل محمدی)</t>
  </si>
  <si>
    <t xml:space="preserve"> گیاهان دارویی</t>
  </si>
  <si>
    <t xml:space="preserve"> قارچ خوراکی</t>
  </si>
  <si>
    <t>جمع سایر محصولات باغبانی</t>
  </si>
  <si>
    <t xml:space="preserve">                                 کل محصولات</t>
  </si>
  <si>
    <r>
      <rPr>
        <sz val="11"/>
        <color rgb="FFFF0000"/>
        <rFont val="B Titr"/>
        <charset val="178"/>
      </rPr>
      <t>*</t>
    </r>
    <r>
      <rPr>
        <sz val="11"/>
        <color theme="1"/>
        <rFont val="B Titr"/>
        <charset val="178"/>
      </rPr>
      <t>- سطح و میزان تولید گل و گیاهان زینتی (گلخانه و فضای باز):</t>
    </r>
  </si>
  <si>
    <t>عنوان</t>
  </si>
  <si>
    <t>سطح تولید ( متر مربع)</t>
  </si>
  <si>
    <t>میزان تولید</t>
  </si>
  <si>
    <t>گل‌های شاخه بریده:</t>
  </si>
  <si>
    <t>شاخه</t>
  </si>
  <si>
    <t>گیاهان آپارتمانی:</t>
  </si>
  <si>
    <t>گلدان</t>
  </si>
  <si>
    <t>درخت و درختچه زینتی:</t>
  </si>
  <si>
    <t>اصله</t>
  </si>
  <si>
    <t>گل‌های نشایی-فصلی:</t>
  </si>
  <si>
    <t>بوته (نشاء)</t>
  </si>
  <si>
    <t>جمع شهرستان</t>
  </si>
  <si>
    <t>-</t>
  </si>
  <si>
    <r>
      <t xml:space="preserve"> سطح گل و گیاهان زینتی (گلخانه و فضای باز)</t>
    </r>
    <r>
      <rPr>
        <b/>
        <sz val="16"/>
        <rFont val="B Nazanin"/>
        <charset val="178"/>
      </rPr>
      <t xml:space="preserve"> </t>
    </r>
    <r>
      <rPr>
        <b/>
        <sz val="16"/>
        <color rgb="FFFF0000"/>
        <rFont val="B Nazanin"/>
        <charset val="178"/>
      </rPr>
      <t>*</t>
    </r>
  </si>
  <si>
    <t>_</t>
  </si>
  <si>
    <t xml:space="preserve"> اطلاعات سطح، تولید و عملکرد محصولات باغبانی سال 1402 در شهرستان چادگان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</si>
</sst>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0"/>
      <color indexed="8"/>
      <name val="Arial"/>
      <family val="2"/>
    </font>
    <font>
      <b/>
      <sz val="11"/>
      <name val="B Nazanin"/>
      <charset val="178"/>
    </font>
    <font>
      <sz val="10"/>
      <name val="MS Sans Serif"/>
      <family val="2"/>
      <charset val="178"/>
    </font>
    <font>
      <b/>
      <sz val="8"/>
      <name val="B Nazanin"/>
      <charset val="178"/>
    </font>
    <font>
      <sz val="11"/>
      <color theme="1"/>
      <name val="B Titr"/>
      <charset val="178"/>
    </font>
    <font>
      <sz val="11"/>
      <color rgb="FFFF0000"/>
      <name val="B Titr"/>
      <charset val="178"/>
    </font>
    <font>
      <sz val="10"/>
      <color theme="1"/>
      <name val="B Titr"/>
      <charset val="178"/>
    </font>
    <font>
      <b/>
      <sz val="11"/>
      <color theme="1"/>
      <name val="B Titr"/>
      <charset val="178"/>
    </font>
    <font>
      <b/>
      <sz val="16"/>
      <name val="B Nazanin"/>
      <charset val="178"/>
    </font>
    <font>
      <b/>
      <sz val="16"/>
      <color rgb="FFFF0000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1" fillId="0" borderId="0"/>
  </cellStyleXfs>
  <cellXfs count="79">
    <xf numFmtId="0" fontId="0" fillId="0" borderId="0" xfId="0"/>
    <xf numFmtId="1" fontId="2" fillId="3" borderId="0" xfId="0" applyNumberFormat="1" applyFont="1" applyFill="1"/>
    <xf numFmtId="0" fontId="0" fillId="3" borderId="0" xfId="0" applyFill="1"/>
    <xf numFmtId="1" fontId="4" fillId="5" borderId="1" xfId="1" applyNumberFormat="1" applyFont="1" applyFill="1" applyBorder="1" applyAlignment="1">
      <alignment horizontal="center" vertical="center"/>
    </xf>
    <xf numFmtId="1" fontId="4" fillId="5" borderId="2" xfId="1" applyNumberFormat="1" applyFont="1" applyFill="1" applyBorder="1" applyAlignment="1">
      <alignment horizontal="center" vertical="center"/>
    </xf>
    <xf numFmtId="1" fontId="4" fillId="3" borderId="4" xfId="2" applyNumberFormat="1" applyFont="1" applyFill="1" applyBorder="1" applyAlignment="1">
      <alignment horizontal="center" vertical="center"/>
    </xf>
    <xf numFmtId="1" fontId="4" fillId="3" borderId="5" xfId="2" applyNumberFormat="1" applyFont="1" applyFill="1" applyBorder="1" applyAlignment="1">
      <alignment horizontal="center" vertical="center"/>
    </xf>
    <xf numFmtId="1" fontId="4" fillId="3" borderId="3" xfId="1" applyNumberFormat="1" applyFont="1" applyFill="1" applyBorder="1" applyAlignment="1">
      <alignment horizontal="right" vertical="center" wrapText="1"/>
    </xf>
    <xf numFmtId="1" fontId="4" fillId="7" borderId="3" xfId="2" applyNumberFormat="1" applyFont="1" applyFill="1" applyBorder="1" applyAlignment="1">
      <alignment horizontal="center" vertical="center"/>
    </xf>
    <xf numFmtId="1" fontId="4" fillId="3" borderId="7" xfId="1" applyNumberFormat="1" applyFont="1" applyFill="1" applyBorder="1" applyAlignment="1">
      <alignment horizontal="right" vertical="center" wrapText="1"/>
    </xf>
    <xf numFmtId="1" fontId="0" fillId="3" borderId="0" xfId="0" applyNumberFormat="1" applyFill="1"/>
    <xf numFmtId="0" fontId="7" fillId="10" borderId="3" xfId="0" applyFont="1" applyFill="1" applyBorder="1" applyAlignment="1">
      <alignment horizontal="center" vertical="center" readingOrder="2"/>
    </xf>
    <xf numFmtId="0" fontId="9" fillId="10" borderId="3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1" fontId="4" fillId="4" borderId="17" xfId="1" applyNumberFormat="1" applyFont="1" applyFill="1" applyBorder="1" applyAlignment="1">
      <alignment horizontal="center" vertical="center"/>
    </xf>
    <xf numFmtId="164" fontId="4" fillId="5" borderId="3" xfId="1" applyNumberFormat="1" applyFont="1" applyFill="1" applyBorder="1" applyAlignment="1">
      <alignment horizontal="center" vertical="center"/>
    </xf>
    <xf numFmtId="2" fontId="4" fillId="5" borderId="3" xfId="1" applyNumberFormat="1" applyFont="1" applyFill="1" applyBorder="1" applyAlignment="1">
      <alignment horizontal="center" vertical="center"/>
    </xf>
    <xf numFmtId="164" fontId="4" fillId="7" borderId="4" xfId="2" applyNumberFormat="1" applyFont="1" applyFill="1" applyBorder="1" applyAlignment="1">
      <alignment horizontal="center" vertical="center"/>
    </xf>
    <xf numFmtId="2" fontId="4" fillId="8" borderId="3" xfId="2" applyNumberFormat="1" applyFont="1" applyFill="1" applyBorder="1" applyAlignment="1">
      <alignment horizontal="center" vertical="center"/>
    </xf>
    <xf numFmtId="2" fontId="4" fillId="7" borderId="4" xfId="2" applyNumberFormat="1" applyFont="1" applyFill="1" applyBorder="1" applyAlignment="1">
      <alignment horizontal="center" vertical="center"/>
    </xf>
    <xf numFmtId="2" fontId="4" fillId="9" borderId="25" xfId="2" applyNumberFormat="1" applyFont="1" applyFill="1" applyBorder="1" applyAlignment="1">
      <alignment horizontal="center" vertical="center"/>
    </xf>
    <xf numFmtId="164" fontId="4" fillId="7" borderId="3" xfId="2" applyNumberFormat="1" applyFont="1" applyFill="1" applyBorder="1" applyAlignment="1">
      <alignment horizontal="center" vertical="center"/>
    </xf>
    <xf numFmtId="2" fontId="4" fillId="7" borderId="3" xfId="2" applyNumberFormat="1" applyFont="1" applyFill="1" applyBorder="1" applyAlignment="1">
      <alignment horizontal="center" vertical="center"/>
    </xf>
    <xf numFmtId="1" fontId="4" fillId="4" borderId="3" xfId="1" applyNumberFormat="1" applyFont="1" applyFill="1" applyBorder="1" applyAlignment="1">
      <alignment horizontal="center" vertical="center"/>
    </xf>
    <xf numFmtId="165" fontId="4" fillId="5" borderId="3" xfId="1" applyNumberFormat="1" applyFont="1" applyFill="1" applyBorder="1" applyAlignment="1">
      <alignment horizontal="center" vertical="center"/>
    </xf>
    <xf numFmtId="165" fontId="4" fillId="7" borderId="4" xfId="2" applyNumberFormat="1" applyFont="1" applyFill="1" applyBorder="1" applyAlignment="1">
      <alignment horizontal="center" vertical="center"/>
    </xf>
    <xf numFmtId="165" fontId="4" fillId="7" borderId="3" xfId="2" applyNumberFormat="1" applyFont="1" applyFill="1" applyBorder="1" applyAlignment="1">
      <alignment horizontal="center" vertical="center"/>
    </xf>
    <xf numFmtId="165" fontId="4" fillId="8" borderId="3" xfId="2" applyNumberFormat="1" applyFont="1" applyFill="1" applyBorder="1" applyAlignment="1">
      <alignment horizontal="center" vertical="center"/>
    </xf>
    <xf numFmtId="164" fontId="4" fillId="6" borderId="3" xfId="1" applyNumberFormat="1" applyFont="1" applyFill="1" applyBorder="1" applyAlignment="1">
      <alignment horizontal="center" vertical="center"/>
    </xf>
    <xf numFmtId="1" fontId="4" fillId="3" borderId="3" xfId="2" applyNumberFormat="1" applyFont="1" applyFill="1" applyBorder="1" applyAlignment="1" applyProtection="1">
      <alignment horizontal="center" vertical="center"/>
    </xf>
    <xf numFmtId="1" fontId="4" fillId="3" borderId="19" xfId="0" applyNumberFormat="1" applyFont="1" applyFill="1" applyBorder="1" applyAlignment="1">
      <alignment horizontal="center" vertical="center" textRotation="90"/>
    </xf>
    <xf numFmtId="1" fontId="4" fillId="3" borderId="20" xfId="0" applyNumberFormat="1" applyFont="1" applyFill="1" applyBorder="1" applyAlignment="1">
      <alignment horizontal="center" vertical="center" textRotation="90"/>
    </xf>
    <xf numFmtId="1" fontId="4" fillId="3" borderId="21" xfId="0" applyNumberFormat="1" applyFont="1" applyFill="1" applyBorder="1" applyAlignment="1">
      <alignment horizontal="center" vertical="center" textRotation="90"/>
    </xf>
    <xf numFmtId="1" fontId="4" fillId="8" borderId="4" xfId="2" applyNumberFormat="1" applyFont="1" applyFill="1" applyBorder="1" applyAlignment="1">
      <alignment horizontal="center" vertical="center"/>
    </xf>
    <xf numFmtId="1" fontId="4" fillId="8" borderId="5" xfId="2" applyNumberFormat="1" applyFont="1" applyFill="1" applyBorder="1" applyAlignment="1">
      <alignment horizontal="center" vertical="center"/>
    </xf>
    <xf numFmtId="1" fontId="4" fillId="9" borderId="23" xfId="2" applyNumberFormat="1" applyFont="1" applyFill="1" applyBorder="1" applyAlignment="1">
      <alignment horizontal="center" vertical="center"/>
    </xf>
    <xf numFmtId="1" fontId="4" fillId="9" borderId="24" xfId="2" applyNumberFormat="1" applyFont="1" applyFill="1" applyBorder="1" applyAlignment="1">
      <alignment horizontal="center" vertical="center"/>
    </xf>
    <xf numFmtId="1" fontId="4" fillId="9" borderId="25" xfId="2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 readingOrder="2"/>
    </xf>
    <xf numFmtId="0" fontId="7" fillId="10" borderId="5" xfId="0" applyFont="1" applyFill="1" applyBorder="1" applyAlignment="1">
      <alignment horizontal="center" vertical="center" wrapText="1" readingOrder="2"/>
    </xf>
    <xf numFmtId="0" fontId="7" fillId="10" borderId="4" xfId="0" applyFont="1" applyFill="1" applyBorder="1" applyAlignment="1">
      <alignment horizontal="center" vertical="center" readingOrder="2"/>
    </xf>
    <xf numFmtId="0" fontId="7" fillId="10" borderId="9" xfId="0" applyFont="1" applyFill="1" applyBorder="1" applyAlignment="1">
      <alignment horizontal="center" vertical="center" readingOrder="2"/>
    </xf>
    <xf numFmtId="1" fontId="4" fillId="7" borderId="22" xfId="2" applyNumberFormat="1" applyFont="1" applyFill="1" applyBorder="1" applyAlignment="1">
      <alignment horizontal="center" vertical="center"/>
    </xf>
    <xf numFmtId="1" fontId="4" fillId="7" borderId="9" xfId="2" applyNumberFormat="1" applyFont="1" applyFill="1" applyBorder="1" applyAlignment="1">
      <alignment horizontal="center" vertical="center"/>
    </xf>
    <xf numFmtId="1" fontId="4" fillId="7" borderId="5" xfId="2" applyNumberFormat="1" applyFont="1" applyFill="1" applyBorder="1" applyAlignment="1">
      <alignment horizontal="center" vertical="center"/>
    </xf>
    <xf numFmtId="1" fontId="4" fillId="3" borderId="20" xfId="3" applyNumberFormat="1" applyFont="1" applyFill="1" applyBorder="1" applyAlignment="1">
      <alignment horizontal="center" vertical="center" textRotation="90"/>
    </xf>
    <xf numFmtId="1" fontId="4" fillId="3" borderId="21" xfId="3" applyNumberFormat="1" applyFont="1" applyFill="1" applyBorder="1" applyAlignment="1">
      <alignment horizontal="center" vertical="center" textRotation="90"/>
    </xf>
    <xf numFmtId="1" fontId="4" fillId="3" borderId="6" xfId="3" applyNumberFormat="1" applyFont="1" applyFill="1" applyBorder="1" applyAlignment="1">
      <alignment horizontal="center" vertical="center" textRotation="90"/>
    </xf>
    <xf numFmtId="1" fontId="4" fillId="3" borderId="7" xfId="3" applyNumberFormat="1" applyFont="1" applyFill="1" applyBorder="1" applyAlignment="1">
      <alignment horizontal="center" vertical="center" textRotation="90"/>
    </xf>
    <xf numFmtId="1" fontId="4" fillId="3" borderId="8" xfId="3" applyNumberFormat="1" applyFont="1" applyFill="1" applyBorder="1" applyAlignment="1">
      <alignment horizontal="center" vertical="center" textRotation="90"/>
    </xf>
    <xf numFmtId="1" fontId="4" fillId="8" borderId="4" xfId="1" applyNumberFormat="1" applyFont="1" applyFill="1" applyBorder="1" applyAlignment="1">
      <alignment horizontal="center" vertical="center" wrapText="1"/>
    </xf>
    <xf numFmtId="1" fontId="4" fillId="8" borderId="5" xfId="1" applyNumberFormat="1" applyFont="1" applyFill="1" applyBorder="1" applyAlignment="1">
      <alignment horizontal="center" vertical="center" wrapText="1"/>
    </xf>
    <xf numFmtId="1" fontId="4" fillId="8" borderId="22" xfId="2" applyNumberFormat="1" applyFont="1" applyFill="1" applyBorder="1" applyAlignment="1">
      <alignment horizontal="center" vertical="center"/>
    </xf>
    <xf numFmtId="1" fontId="4" fillId="8" borderId="9" xfId="2" applyNumberFormat="1" applyFont="1" applyFill="1" applyBorder="1" applyAlignment="1">
      <alignment horizontal="center" vertical="center"/>
    </xf>
    <xf numFmtId="1" fontId="4" fillId="7" borderId="4" xfId="2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 textRotation="90"/>
    </xf>
    <xf numFmtId="1" fontId="6" fillId="3" borderId="20" xfId="0" applyNumberFormat="1" applyFont="1" applyFill="1" applyBorder="1" applyAlignment="1">
      <alignment horizontal="center" vertical="center" textRotation="90"/>
    </xf>
    <xf numFmtId="1" fontId="6" fillId="3" borderId="21" xfId="0" applyNumberFormat="1" applyFont="1" applyFill="1" applyBorder="1" applyAlignment="1">
      <alignment horizontal="center" vertical="center" textRotation="90"/>
    </xf>
    <xf numFmtId="1" fontId="4" fillId="3" borderId="19" xfId="3" applyNumberFormat="1" applyFont="1" applyFill="1" applyBorder="1" applyAlignment="1">
      <alignment horizontal="center" vertical="center" textRotation="90"/>
    </xf>
    <xf numFmtId="1" fontId="4" fillId="3" borderId="18" xfId="0" applyNumberFormat="1" applyFont="1" applyFill="1" applyBorder="1" applyAlignment="1">
      <alignment horizontal="center" vertical="center" textRotation="90"/>
    </xf>
    <xf numFmtId="1" fontId="4" fillId="6" borderId="4" xfId="1" applyNumberFormat="1" applyFont="1" applyFill="1" applyBorder="1" applyAlignment="1">
      <alignment horizontal="center" vertical="center"/>
    </xf>
    <xf numFmtId="1" fontId="4" fillId="6" borderId="5" xfId="1" applyNumberFormat="1" applyFont="1" applyFill="1" applyBorder="1" applyAlignment="1">
      <alignment horizontal="center" vertical="center"/>
    </xf>
    <xf numFmtId="1" fontId="4" fillId="7" borderId="4" xfId="2" applyNumberFormat="1" applyFont="1" applyFill="1" applyBorder="1" applyAlignment="1">
      <alignment horizontal="center" vertical="top"/>
    </xf>
    <xf numFmtId="1" fontId="4" fillId="7" borderId="5" xfId="2" applyNumberFormat="1" applyFont="1" applyFill="1" applyBorder="1" applyAlignment="1">
      <alignment horizontal="center" vertical="top"/>
    </xf>
    <xf numFmtId="1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4" fillId="4" borderId="14" xfId="1" applyNumberFormat="1" applyFont="1" applyFill="1" applyBorder="1" applyAlignment="1">
      <alignment horizontal="center" vertical="center"/>
    </xf>
    <xf numFmtId="1" fontId="4" fillId="4" borderId="0" xfId="1" applyNumberFormat="1" applyFont="1" applyFill="1" applyBorder="1" applyAlignment="1">
      <alignment horizontal="center" vertical="center"/>
    </xf>
    <xf numFmtId="1" fontId="4" fillId="4" borderId="10" xfId="1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/>
    </xf>
    <xf numFmtId="1" fontId="4" fillId="4" borderId="8" xfId="1" applyNumberFormat="1" applyFont="1" applyFill="1" applyBorder="1" applyAlignment="1">
      <alignment horizontal="center" vertical="center"/>
    </xf>
    <xf numFmtId="1" fontId="4" fillId="4" borderId="3" xfId="1" applyNumberFormat="1" applyFont="1" applyFill="1" applyBorder="1" applyAlignment="1">
      <alignment horizontal="center" vertical="center"/>
    </xf>
    <xf numFmtId="1" fontId="4" fillId="4" borderId="1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 5" xfId="3"/>
    <cellStyle name="Normal 9" xfId="2"/>
    <cellStyle name="Normal_Sheet2 2" xfId="1"/>
  </cellStyles>
  <dxfs count="0"/>
  <tableStyles count="0" defaultTableStyle="TableStyleMedium2" defaultPivotStyle="PivotStyleLight16"/>
  <colors>
    <mruColors>
      <color rgb="FFFFFF00"/>
      <color rgb="FFCCCCFF"/>
      <color rgb="FFCCECFF"/>
      <color rgb="FFCC99FF"/>
      <color rgb="FF33CCFF"/>
      <color rgb="FF66FFFF"/>
      <color rgb="FF808000"/>
      <color rgb="FFCC00CC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66FFFF"/>
  </sheetPr>
  <dimension ref="A1:O60"/>
  <sheetViews>
    <sheetView rightToLeft="1" tabSelected="1" zoomScale="80" zoomScaleNormal="80" workbookViewId="0">
      <pane ySplit="3" topLeftCell="A4" activePane="bottomLeft" state="frozen"/>
      <selection activeCell="D1" sqref="D1"/>
      <selection pane="bottomLeft" activeCell="C15" sqref="C15"/>
    </sheetView>
  </sheetViews>
  <sheetFormatPr defaultColWidth="9.140625" defaultRowHeight="15"/>
  <cols>
    <col min="1" max="1" width="6.28515625" style="2" customWidth="1"/>
    <col min="2" max="2" width="18.42578125" style="2" customWidth="1"/>
    <col min="3" max="3" width="25.7109375" style="2" customWidth="1"/>
    <col min="4" max="4" width="10.28515625" style="2" customWidth="1"/>
    <col min="5" max="5" width="9.7109375" style="2" customWidth="1"/>
    <col min="6" max="6" width="9.85546875" style="2" customWidth="1"/>
    <col min="7" max="7" width="9.140625" style="2" customWidth="1"/>
    <col min="8" max="8" width="8.7109375" style="2" customWidth="1"/>
    <col min="9" max="9" width="10.28515625" style="2" customWidth="1"/>
    <col min="10" max="10" width="9.140625" style="2" customWidth="1"/>
    <col min="11" max="11" width="10.140625" style="2" customWidth="1"/>
    <col min="12" max="12" width="8.140625" style="2" customWidth="1"/>
    <col min="13" max="13" width="10.7109375" style="2" customWidth="1"/>
    <col min="14" max="14" width="10.42578125" style="10" customWidth="1"/>
    <col min="15" max="15" width="11.85546875" style="10" customWidth="1"/>
    <col min="16" max="16384" width="9.140625" style="2"/>
  </cols>
  <sheetData>
    <row r="1" spans="1:15" s="1" customFormat="1" ht="35.25" customHeight="1" thickTop="1">
      <c r="A1" s="67" t="s">
        <v>83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15" ht="19.5" customHeight="1">
      <c r="A2" s="70" t="s">
        <v>0</v>
      </c>
      <c r="B2" s="71"/>
      <c r="C2" s="72"/>
      <c r="D2" s="76" t="s">
        <v>1</v>
      </c>
      <c r="E2" s="76"/>
      <c r="F2" s="76"/>
      <c r="G2" s="76" t="s">
        <v>2</v>
      </c>
      <c r="H2" s="76"/>
      <c r="I2" s="76"/>
      <c r="J2" s="76" t="s">
        <v>3</v>
      </c>
      <c r="K2" s="76" t="s">
        <v>4</v>
      </c>
      <c r="L2" s="76"/>
      <c r="M2" s="76"/>
      <c r="N2" s="76" t="s">
        <v>5</v>
      </c>
      <c r="O2" s="78"/>
    </row>
    <row r="3" spans="1:15" ht="19.5" customHeight="1">
      <c r="A3" s="73"/>
      <c r="B3" s="74"/>
      <c r="C3" s="75"/>
      <c r="D3" s="26" t="s">
        <v>6</v>
      </c>
      <c r="E3" s="26" t="s">
        <v>7</v>
      </c>
      <c r="F3" s="26" t="s">
        <v>8</v>
      </c>
      <c r="G3" s="26" t="s">
        <v>6</v>
      </c>
      <c r="H3" s="26" t="s">
        <v>7</v>
      </c>
      <c r="I3" s="26" t="s">
        <v>8</v>
      </c>
      <c r="J3" s="77"/>
      <c r="K3" s="26" t="s">
        <v>6</v>
      </c>
      <c r="L3" s="26" t="s">
        <v>7</v>
      </c>
      <c r="M3" s="26" t="s">
        <v>8</v>
      </c>
      <c r="N3" s="26" t="s">
        <v>6</v>
      </c>
      <c r="O3" s="17" t="s">
        <v>7</v>
      </c>
    </row>
    <row r="4" spans="1:15" ht="20.100000000000001" customHeight="1">
      <c r="A4" s="62" t="s">
        <v>9</v>
      </c>
      <c r="B4" s="3" t="s">
        <v>10</v>
      </c>
      <c r="C4" s="4"/>
      <c r="D4" s="18">
        <v>17</v>
      </c>
      <c r="E4" s="18"/>
      <c r="F4" s="18">
        <f t="shared" ref="F4:F5" si="0">SUM(D4:E4)</f>
        <v>17</v>
      </c>
      <c r="G4" s="18">
        <v>35</v>
      </c>
      <c r="H4" s="18"/>
      <c r="I4" s="18">
        <f t="shared" ref="I4:I52" si="1">SUM(G4:H4)</f>
        <v>35</v>
      </c>
      <c r="J4" s="18">
        <f t="shared" ref="J4:J5" si="2">SUM(I4,F4)</f>
        <v>52</v>
      </c>
      <c r="K4" s="18">
        <v>280</v>
      </c>
      <c r="L4" s="18"/>
      <c r="M4" s="18">
        <f t="shared" ref="M4:M52" si="3">SUM(K4:L4)</f>
        <v>280</v>
      </c>
      <c r="N4" s="18">
        <f t="shared" ref="N4:O52" si="4">IFERROR((K4/G4)*1000,"")</f>
        <v>8000</v>
      </c>
      <c r="O4" s="18" t="str">
        <f>IFERROR((L4/H4)*1000,"")</f>
        <v/>
      </c>
    </row>
    <row r="5" spans="1:15" ht="20.100000000000001" customHeight="1">
      <c r="A5" s="62"/>
      <c r="B5" s="3" t="s">
        <v>11</v>
      </c>
      <c r="C5" s="4"/>
      <c r="D5" s="18">
        <v>2</v>
      </c>
      <c r="E5" s="18"/>
      <c r="F5" s="18">
        <f t="shared" si="0"/>
        <v>2</v>
      </c>
      <c r="G5" s="18">
        <v>2</v>
      </c>
      <c r="H5" s="18"/>
      <c r="I5" s="18">
        <f t="shared" si="1"/>
        <v>2</v>
      </c>
      <c r="J5" s="18">
        <f t="shared" si="2"/>
        <v>4</v>
      </c>
      <c r="K5" s="18">
        <v>8</v>
      </c>
      <c r="L5" s="18"/>
      <c r="M5" s="18">
        <f t="shared" si="3"/>
        <v>8</v>
      </c>
      <c r="N5" s="18">
        <f t="shared" si="4"/>
        <v>4000</v>
      </c>
      <c r="O5" s="18" t="str">
        <f t="shared" si="4"/>
        <v/>
      </c>
    </row>
    <row r="6" spans="1:15" ht="20.100000000000001" customHeight="1">
      <c r="A6" s="62"/>
      <c r="B6" s="3" t="s">
        <v>12</v>
      </c>
      <c r="C6" s="4"/>
      <c r="D6" s="18">
        <v>2.5</v>
      </c>
      <c r="E6" s="18"/>
      <c r="F6" s="18">
        <f>SUM(D6:E6)</f>
        <v>2.5</v>
      </c>
      <c r="G6" s="18">
        <v>6</v>
      </c>
      <c r="H6" s="18"/>
      <c r="I6" s="18">
        <f t="shared" si="1"/>
        <v>6</v>
      </c>
      <c r="J6" s="18">
        <f>SUM(I6,F6)</f>
        <v>8.5</v>
      </c>
      <c r="K6" s="18">
        <v>60</v>
      </c>
      <c r="L6" s="18"/>
      <c r="M6" s="18">
        <f t="shared" si="3"/>
        <v>60</v>
      </c>
      <c r="N6" s="18">
        <f t="shared" si="4"/>
        <v>10000</v>
      </c>
      <c r="O6" s="18" t="str">
        <f t="shared" si="4"/>
        <v/>
      </c>
    </row>
    <row r="7" spans="1:15" ht="20.100000000000001" customHeight="1">
      <c r="A7" s="62"/>
      <c r="B7" s="63" t="s">
        <v>13</v>
      </c>
      <c r="C7" s="64"/>
      <c r="D7" s="20">
        <f>SUM(D4:D6)</f>
        <v>21.5</v>
      </c>
      <c r="E7" s="20">
        <f>SUM(E4:E6)</f>
        <v>0</v>
      </c>
      <c r="F7" s="20">
        <f>SUM(D7:E7)</f>
        <v>21.5</v>
      </c>
      <c r="G7" s="20">
        <f>SUM(G4:G6)</f>
        <v>43</v>
      </c>
      <c r="H7" s="20">
        <f t="shared" ref="H7" si="5">SUM(H4:H6)</f>
        <v>0</v>
      </c>
      <c r="I7" s="20">
        <f t="shared" si="1"/>
        <v>43</v>
      </c>
      <c r="J7" s="20">
        <f t="shared" ref="J7:J52" si="6">SUM(I7,F7)</f>
        <v>64.5</v>
      </c>
      <c r="K7" s="20">
        <f>SUM(K4:K6)</f>
        <v>348</v>
      </c>
      <c r="L7" s="20">
        <f t="shared" ref="L7" si="7">SUM(L4:L6)</f>
        <v>0</v>
      </c>
      <c r="M7" s="20">
        <f t="shared" si="3"/>
        <v>348</v>
      </c>
      <c r="N7" s="20">
        <f t="shared" si="4"/>
        <v>8093.0232558139533</v>
      </c>
      <c r="O7" s="24" t="str">
        <f t="shared" si="4"/>
        <v/>
      </c>
    </row>
    <row r="8" spans="1:15" ht="20.100000000000001" customHeight="1">
      <c r="A8" s="33" t="s">
        <v>14</v>
      </c>
      <c r="B8" s="5" t="s">
        <v>15</v>
      </c>
      <c r="C8" s="6"/>
      <c r="D8" s="18">
        <v>21.5</v>
      </c>
      <c r="E8" s="18"/>
      <c r="F8" s="18">
        <f t="shared" ref="F8:F52" si="8">SUM(D8:E8)</f>
        <v>21.5</v>
      </c>
      <c r="G8" s="18">
        <v>22</v>
      </c>
      <c r="H8" s="18"/>
      <c r="I8" s="18">
        <f t="shared" si="1"/>
        <v>22</v>
      </c>
      <c r="J8" s="18">
        <f t="shared" si="6"/>
        <v>43.5</v>
      </c>
      <c r="K8" s="18">
        <v>44</v>
      </c>
      <c r="L8" s="18"/>
      <c r="M8" s="18">
        <f t="shared" si="3"/>
        <v>44</v>
      </c>
      <c r="N8" s="18">
        <f t="shared" si="4"/>
        <v>2000</v>
      </c>
      <c r="O8" s="18" t="str">
        <f t="shared" si="4"/>
        <v/>
      </c>
    </row>
    <row r="9" spans="1:15" ht="20.100000000000001" customHeight="1">
      <c r="A9" s="34"/>
      <c r="B9" s="3" t="s">
        <v>16</v>
      </c>
      <c r="C9" s="4"/>
      <c r="D9" s="18">
        <v>4</v>
      </c>
      <c r="E9" s="18"/>
      <c r="F9" s="18">
        <f t="shared" si="8"/>
        <v>4</v>
      </c>
      <c r="G9" s="18">
        <v>16</v>
      </c>
      <c r="H9" s="18"/>
      <c r="I9" s="18">
        <f t="shared" si="1"/>
        <v>16</v>
      </c>
      <c r="J9" s="18">
        <f t="shared" si="6"/>
        <v>20</v>
      </c>
      <c r="K9" s="18">
        <v>48</v>
      </c>
      <c r="L9" s="18"/>
      <c r="M9" s="18">
        <f t="shared" si="3"/>
        <v>48</v>
      </c>
      <c r="N9" s="18">
        <f t="shared" si="4"/>
        <v>3000</v>
      </c>
      <c r="O9" s="18" t="str">
        <f t="shared" si="4"/>
        <v/>
      </c>
    </row>
    <row r="10" spans="1:15" ht="20.100000000000001" customHeight="1">
      <c r="A10" s="34"/>
      <c r="B10" s="3" t="s">
        <v>17</v>
      </c>
      <c r="C10" s="4"/>
      <c r="D10" s="18">
        <v>1</v>
      </c>
      <c r="E10" s="18"/>
      <c r="F10" s="18">
        <f t="shared" si="8"/>
        <v>1</v>
      </c>
      <c r="G10" s="18">
        <v>11</v>
      </c>
      <c r="H10" s="18"/>
      <c r="I10" s="18">
        <f t="shared" si="1"/>
        <v>11</v>
      </c>
      <c r="J10" s="18">
        <f t="shared" si="6"/>
        <v>12</v>
      </c>
      <c r="K10" s="18">
        <v>55</v>
      </c>
      <c r="L10" s="18"/>
      <c r="M10" s="18">
        <f t="shared" si="3"/>
        <v>55</v>
      </c>
      <c r="N10" s="18">
        <f t="shared" si="4"/>
        <v>5000</v>
      </c>
      <c r="O10" s="18" t="str">
        <f t="shared" si="4"/>
        <v/>
      </c>
    </row>
    <row r="11" spans="1:15" ht="20.100000000000001" customHeight="1">
      <c r="A11" s="34"/>
      <c r="B11" s="3" t="s">
        <v>18</v>
      </c>
      <c r="C11" s="4"/>
      <c r="D11" s="18">
        <v>4</v>
      </c>
      <c r="E11" s="18"/>
      <c r="F11" s="18">
        <f t="shared" si="8"/>
        <v>4</v>
      </c>
      <c r="G11" s="18">
        <v>12</v>
      </c>
      <c r="H11" s="18"/>
      <c r="I11" s="18">
        <f t="shared" si="1"/>
        <v>12</v>
      </c>
      <c r="J11" s="18">
        <f t="shared" si="6"/>
        <v>16</v>
      </c>
      <c r="K11" s="18">
        <v>48</v>
      </c>
      <c r="L11" s="18"/>
      <c r="M11" s="18">
        <f t="shared" si="3"/>
        <v>48</v>
      </c>
      <c r="N11" s="18">
        <f t="shared" si="4"/>
        <v>4000</v>
      </c>
      <c r="O11" s="18" t="str">
        <f t="shared" si="4"/>
        <v/>
      </c>
    </row>
    <row r="12" spans="1:15" ht="20.100000000000001" customHeight="1">
      <c r="A12" s="34"/>
      <c r="B12" s="3" t="s">
        <v>19</v>
      </c>
      <c r="C12" s="4"/>
      <c r="D12" s="18">
        <v>15</v>
      </c>
      <c r="E12" s="18"/>
      <c r="F12" s="18">
        <f t="shared" si="8"/>
        <v>15</v>
      </c>
      <c r="G12" s="18">
        <v>160</v>
      </c>
      <c r="H12" s="18"/>
      <c r="I12" s="18">
        <f t="shared" si="1"/>
        <v>160</v>
      </c>
      <c r="J12" s="18">
        <f t="shared" si="6"/>
        <v>175</v>
      </c>
      <c r="K12" s="18">
        <v>1120</v>
      </c>
      <c r="L12" s="18"/>
      <c r="M12" s="18">
        <f t="shared" si="3"/>
        <v>1120</v>
      </c>
      <c r="N12" s="18">
        <f t="shared" si="4"/>
        <v>7000</v>
      </c>
      <c r="O12" s="18" t="str">
        <f t="shared" si="4"/>
        <v/>
      </c>
    </row>
    <row r="13" spans="1:15" ht="20.100000000000001" customHeight="1">
      <c r="A13" s="34"/>
      <c r="B13" s="3" t="s">
        <v>20</v>
      </c>
      <c r="C13" s="4"/>
      <c r="D13" s="18"/>
      <c r="E13" s="18"/>
      <c r="F13" s="18">
        <f t="shared" si="8"/>
        <v>0</v>
      </c>
      <c r="G13" s="18"/>
      <c r="H13" s="18"/>
      <c r="I13" s="18">
        <f t="shared" si="1"/>
        <v>0</v>
      </c>
      <c r="J13" s="18">
        <f t="shared" si="6"/>
        <v>0</v>
      </c>
      <c r="K13" s="18"/>
      <c r="L13" s="18"/>
      <c r="M13" s="18">
        <f t="shared" si="3"/>
        <v>0</v>
      </c>
      <c r="N13" s="18" t="str">
        <f t="shared" si="4"/>
        <v/>
      </c>
      <c r="O13" s="18" t="str">
        <f t="shared" si="4"/>
        <v/>
      </c>
    </row>
    <row r="14" spans="1:15" ht="20.100000000000001" customHeight="1">
      <c r="A14" s="34"/>
      <c r="B14" s="3" t="s">
        <v>21</v>
      </c>
      <c r="C14" s="4"/>
      <c r="D14" s="18">
        <v>7</v>
      </c>
      <c r="E14" s="18"/>
      <c r="F14" s="18">
        <f t="shared" si="8"/>
        <v>7</v>
      </c>
      <c r="G14" s="18">
        <v>45</v>
      </c>
      <c r="H14" s="18"/>
      <c r="I14" s="18">
        <f t="shared" si="1"/>
        <v>45</v>
      </c>
      <c r="J14" s="18">
        <f t="shared" si="6"/>
        <v>52</v>
      </c>
      <c r="K14" s="18">
        <v>90</v>
      </c>
      <c r="L14" s="18"/>
      <c r="M14" s="18">
        <f t="shared" si="3"/>
        <v>90</v>
      </c>
      <c r="N14" s="18">
        <f t="shared" si="4"/>
        <v>2000</v>
      </c>
      <c r="O14" s="18" t="str">
        <f t="shared" si="4"/>
        <v/>
      </c>
    </row>
    <row r="15" spans="1:15" ht="20.100000000000001" customHeight="1">
      <c r="A15" s="34"/>
      <c r="B15" s="3" t="s">
        <v>22</v>
      </c>
      <c r="C15" s="4"/>
      <c r="D15" s="18">
        <v>2</v>
      </c>
      <c r="E15" s="18"/>
      <c r="F15" s="18">
        <f t="shared" si="8"/>
        <v>2</v>
      </c>
      <c r="G15" s="18">
        <v>7</v>
      </c>
      <c r="H15" s="18"/>
      <c r="I15" s="18">
        <f t="shared" si="1"/>
        <v>7</v>
      </c>
      <c r="J15" s="18">
        <f t="shared" si="6"/>
        <v>9</v>
      </c>
      <c r="K15" s="18">
        <v>49</v>
      </c>
      <c r="L15" s="18"/>
      <c r="M15" s="18">
        <f t="shared" si="3"/>
        <v>49</v>
      </c>
      <c r="N15" s="18">
        <f t="shared" si="4"/>
        <v>7000</v>
      </c>
      <c r="O15" s="18" t="str">
        <f t="shared" si="4"/>
        <v/>
      </c>
    </row>
    <row r="16" spans="1:15" ht="20.100000000000001" customHeight="1">
      <c r="A16" s="35"/>
      <c r="B16" s="57" t="s">
        <v>23</v>
      </c>
      <c r="C16" s="47"/>
      <c r="D16" s="20">
        <f>SUM(D8:D15)</f>
        <v>54.5</v>
      </c>
      <c r="E16" s="20">
        <f>SUM(E8:E15)</f>
        <v>0</v>
      </c>
      <c r="F16" s="20">
        <f t="shared" si="8"/>
        <v>54.5</v>
      </c>
      <c r="G16" s="20">
        <f t="shared" ref="G16:H16" si="9">SUM(G8:G15)</f>
        <v>273</v>
      </c>
      <c r="H16" s="20">
        <f t="shared" si="9"/>
        <v>0</v>
      </c>
      <c r="I16" s="20">
        <f t="shared" si="1"/>
        <v>273</v>
      </c>
      <c r="J16" s="20">
        <f t="shared" si="6"/>
        <v>327.5</v>
      </c>
      <c r="K16" s="20">
        <f t="shared" ref="K16:L16" si="10">SUM(K8:K15)</f>
        <v>1454</v>
      </c>
      <c r="L16" s="20">
        <f t="shared" si="10"/>
        <v>0</v>
      </c>
      <c r="M16" s="20">
        <f t="shared" si="3"/>
        <v>1454</v>
      </c>
      <c r="N16" s="20">
        <f t="shared" si="4"/>
        <v>5326.0073260073259</v>
      </c>
      <c r="O16" s="24" t="str">
        <f t="shared" si="4"/>
        <v/>
      </c>
    </row>
    <row r="17" spans="1:15" ht="20.100000000000001" customHeight="1">
      <c r="A17" s="58" t="s">
        <v>24</v>
      </c>
      <c r="B17" s="5" t="s">
        <v>25</v>
      </c>
      <c r="C17" s="6"/>
      <c r="D17" s="32">
        <v>3</v>
      </c>
      <c r="E17" s="18"/>
      <c r="F17" s="18">
        <f t="shared" si="8"/>
        <v>3</v>
      </c>
      <c r="G17" s="32">
        <v>20</v>
      </c>
      <c r="H17" s="18"/>
      <c r="I17" s="18">
        <f t="shared" si="1"/>
        <v>20</v>
      </c>
      <c r="J17" s="18">
        <f t="shared" si="6"/>
        <v>23</v>
      </c>
      <c r="K17" s="18">
        <v>200</v>
      </c>
      <c r="L17" s="18"/>
      <c r="M17" s="18">
        <f t="shared" si="3"/>
        <v>200</v>
      </c>
      <c r="N17" s="18">
        <f t="shared" si="4"/>
        <v>10000</v>
      </c>
      <c r="O17" s="18" t="str">
        <f t="shared" si="4"/>
        <v/>
      </c>
    </row>
    <row r="18" spans="1:15" ht="20.100000000000001" customHeight="1">
      <c r="A18" s="59"/>
      <c r="B18" s="5" t="s">
        <v>26</v>
      </c>
      <c r="C18" s="6"/>
      <c r="D18" s="18"/>
      <c r="E18" s="18"/>
      <c r="F18" s="18">
        <f t="shared" si="8"/>
        <v>0</v>
      </c>
      <c r="G18" s="18"/>
      <c r="H18" s="18"/>
      <c r="I18" s="18">
        <f t="shared" si="1"/>
        <v>0</v>
      </c>
      <c r="J18" s="18">
        <f t="shared" si="6"/>
        <v>0</v>
      </c>
      <c r="K18" s="18"/>
      <c r="L18" s="18"/>
      <c r="M18" s="18">
        <f t="shared" si="3"/>
        <v>0</v>
      </c>
      <c r="N18" s="18" t="str">
        <f t="shared" si="4"/>
        <v/>
      </c>
      <c r="O18" s="18" t="str">
        <f t="shared" si="4"/>
        <v/>
      </c>
    </row>
    <row r="19" spans="1:15" ht="20.100000000000001" customHeight="1">
      <c r="A19" s="60"/>
      <c r="B19" s="65" t="s">
        <v>27</v>
      </c>
      <c r="C19" s="66"/>
      <c r="D19" s="20">
        <f>SUM(D17:D18)</f>
        <v>3</v>
      </c>
      <c r="E19" s="20">
        <f>SUM(E17:E18)</f>
        <v>0</v>
      </c>
      <c r="F19" s="20">
        <f t="shared" si="8"/>
        <v>3</v>
      </c>
      <c r="G19" s="20">
        <f>SUM(G17:G18)</f>
        <v>20</v>
      </c>
      <c r="H19" s="20">
        <f>SUM(H17:H18)</f>
        <v>0</v>
      </c>
      <c r="I19" s="20">
        <f t="shared" si="1"/>
        <v>20</v>
      </c>
      <c r="J19" s="20">
        <f t="shared" si="6"/>
        <v>23</v>
      </c>
      <c r="K19" s="20">
        <f t="shared" ref="K19:L19" si="11">SUM(K17:K18)</f>
        <v>200</v>
      </c>
      <c r="L19" s="20">
        <f t="shared" si="11"/>
        <v>0</v>
      </c>
      <c r="M19" s="20">
        <f t="shared" si="3"/>
        <v>200</v>
      </c>
      <c r="N19" s="20">
        <f t="shared" si="4"/>
        <v>10000</v>
      </c>
      <c r="O19" s="24" t="str">
        <f t="shared" si="4"/>
        <v/>
      </c>
    </row>
    <row r="20" spans="1:15" ht="20.100000000000001" customHeight="1">
      <c r="A20" s="33" t="s">
        <v>28</v>
      </c>
      <c r="B20" s="5" t="s">
        <v>29</v>
      </c>
      <c r="C20" s="6"/>
      <c r="D20" s="18"/>
      <c r="E20" s="18"/>
      <c r="F20" s="18">
        <f t="shared" si="8"/>
        <v>0</v>
      </c>
      <c r="G20" s="18"/>
      <c r="H20" s="18"/>
      <c r="I20" s="18">
        <f t="shared" si="1"/>
        <v>0</v>
      </c>
      <c r="J20" s="18">
        <f t="shared" si="6"/>
        <v>0</v>
      </c>
      <c r="K20" s="18"/>
      <c r="L20" s="18"/>
      <c r="M20" s="18">
        <f t="shared" si="3"/>
        <v>0</v>
      </c>
      <c r="N20" s="18" t="str">
        <f t="shared" si="4"/>
        <v/>
      </c>
      <c r="O20" s="18" t="str">
        <f t="shared" si="4"/>
        <v/>
      </c>
    </row>
    <row r="21" spans="1:15" ht="20.100000000000001" customHeight="1">
      <c r="A21" s="34"/>
      <c r="B21" s="5" t="s">
        <v>30</v>
      </c>
      <c r="C21" s="6"/>
      <c r="D21" s="32">
        <v>450</v>
      </c>
      <c r="E21" s="18">
        <v>450</v>
      </c>
      <c r="F21" s="18">
        <f t="shared" si="8"/>
        <v>900</v>
      </c>
      <c r="G21" s="32">
        <v>850</v>
      </c>
      <c r="H21" s="32">
        <v>560</v>
      </c>
      <c r="I21" s="18">
        <f t="shared" si="1"/>
        <v>1410</v>
      </c>
      <c r="J21" s="18">
        <f t="shared" si="6"/>
        <v>2310</v>
      </c>
      <c r="K21" s="18">
        <v>1275</v>
      </c>
      <c r="L21" s="32">
        <v>330</v>
      </c>
      <c r="M21" s="18">
        <f t="shared" si="3"/>
        <v>1605</v>
      </c>
      <c r="N21" s="18">
        <f t="shared" si="4"/>
        <v>1500</v>
      </c>
      <c r="O21" s="18">
        <f t="shared" si="4"/>
        <v>589.28571428571433</v>
      </c>
    </row>
    <row r="22" spans="1:15" ht="20.100000000000001" customHeight="1">
      <c r="A22" s="34"/>
      <c r="B22" s="5" t="s">
        <v>31</v>
      </c>
      <c r="C22" s="6"/>
      <c r="D22" s="32">
        <v>20</v>
      </c>
      <c r="E22" s="18"/>
      <c r="F22" s="18">
        <f t="shared" si="8"/>
        <v>20</v>
      </c>
      <c r="G22" s="32">
        <v>120</v>
      </c>
      <c r="H22" s="18"/>
      <c r="I22" s="18">
        <f t="shared" si="1"/>
        <v>120</v>
      </c>
      <c r="J22" s="18">
        <f t="shared" si="6"/>
        <v>140</v>
      </c>
      <c r="K22" s="18">
        <v>180</v>
      </c>
      <c r="L22" s="18"/>
      <c r="M22" s="18">
        <f t="shared" si="3"/>
        <v>180</v>
      </c>
      <c r="N22" s="18">
        <f t="shared" si="4"/>
        <v>1500</v>
      </c>
      <c r="O22" s="18" t="str">
        <f t="shared" si="4"/>
        <v/>
      </c>
    </row>
    <row r="23" spans="1:15" ht="20.100000000000001" customHeight="1">
      <c r="A23" s="34"/>
      <c r="B23" s="5" t="s">
        <v>32</v>
      </c>
      <c r="C23" s="6"/>
      <c r="D23" s="18"/>
      <c r="E23" s="18"/>
      <c r="F23" s="18">
        <f t="shared" si="8"/>
        <v>0</v>
      </c>
      <c r="G23" s="18"/>
      <c r="H23" s="18"/>
      <c r="I23" s="18">
        <f t="shared" si="1"/>
        <v>0</v>
      </c>
      <c r="J23" s="18">
        <f t="shared" si="6"/>
        <v>0</v>
      </c>
      <c r="K23" s="18"/>
      <c r="L23" s="18"/>
      <c r="M23" s="18">
        <f t="shared" si="3"/>
        <v>0</v>
      </c>
      <c r="N23" s="18" t="str">
        <f t="shared" si="4"/>
        <v/>
      </c>
      <c r="O23" s="18" t="str">
        <f t="shared" si="4"/>
        <v/>
      </c>
    </row>
    <row r="24" spans="1:15" ht="20.100000000000001" customHeight="1">
      <c r="A24" s="35"/>
      <c r="B24" s="57" t="s">
        <v>33</v>
      </c>
      <c r="C24" s="47"/>
      <c r="D24" s="20">
        <f>SUM(D20:D23)</f>
        <v>470</v>
      </c>
      <c r="E24" s="20">
        <f>SUM(E20:E23)</f>
        <v>450</v>
      </c>
      <c r="F24" s="20">
        <f t="shared" si="8"/>
        <v>920</v>
      </c>
      <c r="G24" s="20">
        <f>SUM(G20:G23)</f>
        <v>970</v>
      </c>
      <c r="H24" s="20">
        <f>SUM(H20:H23)</f>
        <v>560</v>
      </c>
      <c r="I24" s="20">
        <f t="shared" si="1"/>
        <v>1530</v>
      </c>
      <c r="J24" s="20">
        <f t="shared" si="6"/>
        <v>2450</v>
      </c>
      <c r="K24" s="20">
        <f>SUM(K20:K23)</f>
        <v>1455</v>
      </c>
      <c r="L24" s="20">
        <f>SUM(L20:L23)</f>
        <v>330</v>
      </c>
      <c r="M24" s="20">
        <f t="shared" si="3"/>
        <v>1785</v>
      </c>
      <c r="N24" s="20">
        <f t="shared" si="4"/>
        <v>1500</v>
      </c>
      <c r="O24" s="24">
        <f t="shared" si="4"/>
        <v>589.28571428571433</v>
      </c>
    </row>
    <row r="25" spans="1:15" ht="20.100000000000001" customHeight="1">
      <c r="A25" s="58" t="s">
        <v>34</v>
      </c>
      <c r="B25" s="5" t="s">
        <v>35</v>
      </c>
      <c r="C25" s="6"/>
      <c r="D25" s="18"/>
      <c r="E25" s="18"/>
      <c r="F25" s="18">
        <f t="shared" si="8"/>
        <v>0</v>
      </c>
      <c r="G25" s="18"/>
      <c r="H25" s="18"/>
      <c r="I25" s="18">
        <f t="shared" si="1"/>
        <v>0</v>
      </c>
      <c r="J25" s="18">
        <f t="shared" si="6"/>
        <v>0</v>
      </c>
      <c r="K25" s="18"/>
      <c r="L25" s="18"/>
      <c r="M25" s="18">
        <f t="shared" si="3"/>
        <v>0</v>
      </c>
      <c r="N25" s="18" t="str">
        <f t="shared" si="4"/>
        <v/>
      </c>
      <c r="O25" s="18" t="str">
        <f t="shared" si="4"/>
        <v/>
      </c>
    </row>
    <row r="26" spans="1:15" ht="20.100000000000001" customHeight="1">
      <c r="A26" s="59"/>
      <c r="B26" s="5" t="s">
        <v>36</v>
      </c>
      <c r="C26" s="6"/>
      <c r="D26" s="18"/>
      <c r="E26" s="18"/>
      <c r="F26" s="18">
        <f t="shared" si="8"/>
        <v>0</v>
      </c>
      <c r="G26" s="18"/>
      <c r="H26" s="18"/>
      <c r="I26" s="18">
        <f t="shared" si="1"/>
        <v>0</v>
      </c>
      <c r="J26" s="18">
        <f t="shared" si="6"/>
        <v>0</v>
      </c>
      <c r="K26" s="18"/>
      <c r="L26" s="18"/>
      <c r="M26" s="18">
        <f t="shared" si="3"/>
        <v>0</v>
      </c>
      <c r="N26" s="18" t="str">
        <f t="shared" si="4"/>
        <v/>
      </c>
      <c r="O26" s="18" t="str">
        <f t="shared" si="4"/>
        <v/>
      </c>
    </row>
    <row r="27" spans="1:15" ht="20.100000000000001" customHeight="1">
      <c r="A27" s="60"/>
      <c r="B27" s="57" t="s">
        <v>37</v>
      </c>
      <c r="C27" s="47"/>
      <c r="D27" s="20">
        <f>SUM(D25:D26)</f>
        <v>0</v>
      </c>
      <c r="E27" s="20">
        <f>SUM(E25:E26)</f>
        <v>0</v>
      </c>
      <c r="F27" s="20">
        <f t="shared" si="8"/>
        <v>0</v>
      </c>
      <c r="G27" s="20">
        <f>SUM(G25:G26)</f>
        <v>0</v>
      </c>
      <c r="H27" s="20">
        <f>SUM(H25:H26)</f>
        <v>0</v>
      </c>
      <c r="I27" s="20">
        <f t="shared" si="1"/>
        <v>0</v>
      </c>
      <c r="J27" s="20">
        <f t="shared" si="6"/>
        <v>0</v>
      </c>
      <c r="K27" s="20">
        <f>SUM(K25:K26)</f>
        <v>0</v>
      </c>
      <c r="L27" s="20">
        <f>SUM(L25:L26)</f>
        <v>0</v>
      </c>
      <c r="M27" s="20">
        <f t="shared" si="3"/>
        <v>0</v>
      </c>
      <c r="N27" s="20" t="str">
        <f t="shared" si="4"/>
        <v/>
      </c>
      <c r="O27" s="24" t="str">
        <f t="shared" si="4"/>
        <v/>
      </c>
    </row>
    <row r="28" spans="1:15" ht="20.100000000000001" customHeight="1">
      <c r="A28" s="61" t="s">
        <v>38</v>
      </c>
      <c r="B28" s="5" t="s">
        <v>39</v>
      </c>
      <c r="C28" s="6"/>
      <c r="D28" s="18"/>
      <c r="E28" s="18"/>
      <c r="F28" s="18">
        <f t="shared" si="8"/>
        <v>0</v>
      </c>
      <c r="G28" s="18"/>
      <c r="H28" s="18"/>
      <c r="I28" s="18">
        <f t="shared" si="1"/>
        <v>0</v>
      </c>
      <c r="J28" s="18">
        <f t="shared" si="6"/>
        <v>0</v>
      </c>
      <c r="K28" s="18"/>
      <c r="L28" s="18"/>
      <c r="M28" s="18">
        <f t="shared" si="3"/>
        <v>0</v>
      </c>
      <c r="N28" s="18" t="str">
        <f t="shared" si="4"/>
        <v/>
      </c>
      <c r="O28" s="18" t="str">
        <f t="shared" si="4"/>
        <v/>
      </c>
    </row>
    <row r="29" spans="1:15" ht="20.100000000000001" customHeight="1">
      <c r="A29" s="48"/>
      <c r="B29" s="5" t="s">
        <v>40</v>
      </c>
      <c r="C29" s="6"/>
      <c r="D29" s="18"/>
      <c r="E29" s="18"/>
      <c r="F29" s="18">
        <f t="shared" si="8"/>
        <v>0</v>
      </c>
      <c r="G29" s="18"/>
      <c r="H29" s="18"/>
      <c r="I29" s="18">
        <f t="shared" si="1"/>
        <v>0</v>
      </c>
      <c r="J29" s="18">
        <f t="shared" si="6"/>
        <v>0</v>
      </c>
      <c r="K29" s="18"/>
      <c r="L29" s="18"/>
      <c r="M29" s="18">
        <f t="shared" si="3"/>
        <v>0</v>
      </c>
      <c r="N29" s="18" t="str">
        <f t="shared" si="4"/>
        <v/>
      </c>
      <c r="O29" s="18" t="str">
        <f t="shared" si="4"/>
        <v/>
      </c>
    </row>
    <row r="30" spans="1:15" ht="20.100000000000001" customHeight="1">
      <c r="A30" s="48"/>
      <c r="B30" s="5" t="s">
        <v>41</v>
      </c>
      <c r="C30" s="6"/>
      <c r="D30" s="18"/>
      <c r="E30" s="18"/>
      <c r="F30" s="18">
        <f t="shared" si="8"/>
        <v>0</v>
      </c>
      <c r="G30" s="18"/>
      <c r="H30" s="18"/>
      <c r="I30" s="18">
        <f t="shared" si="1"/>
        <v>0</v>
      </c>
      <c r="J30" s="18">
        <f t="shared" si="6"/>
        <v>0</v>
      </c>
      <c r="K30" s="18"/>
      <c r="L30" s="18"/>
      <c r="M30" s="18">
        <f t="shared" si="3"/>
        <v>0</v>
      </c>
      <c r="N30" s="18" t="str">
        <f t="shared" si="4"/>
        <v/>
      </c>
      <c r="O30" s="18" t="str">
        <f t="shared" si="4"/>
        <v/>
      </c>
    </row>
    <row r="31" spans="1:15" ht="20.100000000000001" customHeight="1">
      <c r="A31" s="48"/>
      <c r="B31" s="5" t="s">
        <v>42</v>
      </c>
      <c r="C31" s="6"/>
      <c r="D31" s="18"/>
      <c r="E31" s="18"/>
      <c r="F31" s="18">
        <f t="shared" si="8"/>
        <v>0</v>
      </c>
      <c r="G31" s="18"/>
      <c r="H31" s="18"/>
      <c r="I31" s="18">
        <f t="shared" si="1"/>
        <v>0</v>
      </c>
      <c r="J31" s="18">
        <f t="shared" si="6"/>
        <v>0</v>
      </c>
      <c r="K31" s="18"/>
      <c r="L31" s="18"/>
      <c r="M31" s="18">
        <f t="shared" si="3"/>
        <v>0</v>
      </c>
      <c r="N31" s="18" t="str">
        <f t="shared" si="4"/>
        <v/>
      </c>
      <c r="O31" s="18" t="str">
        <f t="shared" si="4"/>
        <v/>
      </c>
    </row>
    <row r="32" spans="1:15" ht="20.100000000000001" customHeight="1">
      <c r="A32" s="48"/>
      <c r="B32" s="5" t="s">
        <v>43</v>
      </c>
      <c r="C32" s="6"/>
      <c r="D32" s="18"/>
      <c r="E32" s="18"/>
      <c r="F32" s="18">
        <f t="shared" si="8"/>
        <v>0</v>
      </c>
      <c r="G32" s="18"/>
      <c r="H32" s="18"/>
      <c r="I32" s="18">
        <f t="shared" si="1"/>
        <v>0</v>
      </c>
      <c r="J32" s="18">
        <f t="shared" si="6"/>
        <v>0</v>
      </c>
      <c r="K32" s="18"/>
      <c r="L32" s="18"/>
      <c r="M32" s="18">
        <f t="shared" si="3"/>
        <v>0</v>
      </c>
      <c r="N32" s="18" t="str">
        <f t="shared" si="4"/>
        <v/>
      </c>
      <c r="O32" s="18" t="str">
        <f t="shared" si="4"/>
        <v/>
      </c>
    </row>
    <row r="33" spans="1:15" ht="20.100000000000001" customHeight="1">
      <c r="A33" s="49"/>
      <c r="B33" s="57" t="s">
        <v>44</v>
      </c>
      <c r="C33" s="47"/>
      <c r="D33" s="20">
        <f>SUM(D28:D32)</f>
        <v>0</v>
      </c>
      <c r="E33" s="20">
        <f>SUM(E28:E32)</f>
        <v>0</v>
      </c>
      <c r="F33" s="20">
        <f t="shared" si="8"/>
        <v>0</v>
      </c>
      <c r="G33" s="20">
        <f>SUM(G28:G32)</f>
        <v>0</v>
      </c>
      <c r="H33" s="20">
        <f>SUM(H28:H32)</f>
        <v>0</v>
      </c>
      <c r="I33" s="20">
        <f t="shared" si="1"/>
        <v>0</v>
      </c>
      <c r="J33" s="20">
        <f t="shared" si="6"/>
        <v>0</v>
      </c>
      <c r="K33" s="20">
        <f>SUM(K28:K32)</f>
        <v>0</v>
      </c>
      <c r="L33" s="20">
        <f>SUM(L28:L32)</f>
        <v>0</v>
      </c>
      <c r="M33" s="20">
        <f t="shared" si="3"/>
        <v>0</v>
      </c>
      <c r="N33" s="20" t="str">
        <f t="shared" si="4"/>
        <v/>
      </c>
      <c r="O33" s="24" t="str">
        <f t="shared" si="4"/>
        <v/>
      </c>
    </row>
    <row r="34" spans="1:15" ht="20.100000000000001" customHeight="1">
      <c r="A34" s="45" t="s">
        <v>45</v>
      </c>
      <c r="B34" s="46"/>
      <c r="C34" s="47"/>
      <c r="D34" s="31">
        <v>3</v>
      </c>
      <c r="E34" s="20"/>
      <c r="F34" s="20">
        <f t="shared" si="8"/>
        <v>3</v>
      </c>
      <c r="G34" s="20">
        <v>0</v>
      </c>
      <c r="H34" s="20"/>
      <c r="I34" s="20">
        <f t="shared" si="1"/>
        <v>0</v>
      </c>
      <c r="J34" s="20">
        <f t="shared" si="6"/>
        <v>3</v>
      </c>
      <c r="K34" s="20">
        <v>0</v>
      </c>
      <c r="L34" s="20"/>
      <c r="M34" s="20">
        <f t="shared" si="3"/>
        <v>0</v>
      </c>
      <c r="N34" s="20" t="str">
        <f t="shared" si="4"/>
        <v/>
      </c>
      <c r="O34" s="24" t="str">
        <f t="shared" si="4"/>
        <v/>
      </c>
    </row>
    <row r="35" spans="1:15" ht="20.100000000000001" customHeight="1">
      <c r="A35" s="55" t="s">
        <v>46</v>
      </c>
      <c r="B35" s="56"/>
      <c r="C35" s="37"/>
      <c r="D35" s="21">
        <f>SUM(D7+D16+D19+D24+D27+D33+D34)</f>
        <v>552</v>
      </c>
      <c r="E35" s="21">
        <f>SUM(E7+E16+E19+E24+E27+E33+E34)</f>
        <v>450</v>
      </c>
      <c r="F35" s="21">
        <f t="shared" si="8"/>
        <v>1002</v>
      </c>
      <c r="G35" s="21">
        <f>SUM(G7+G16+G19+G24+G27+G33+G34)</f>
        <v>1306</v>
      </c>
      <c r="H35" s="21">
        <f>SUM(H7+H16+H19+H24+H27+H33+H34)</f>
        <v>560</v>
      </c>
      <c r="I35" s="21">
        <f t="shared" si="1"/>
        <v>1866</v>
      </c>
      <c r="J35" s="21">
        <f t="shared" si="6"/>
        <v>2868</v>
      </c>
      <c r="K35" s="21">
        <f>SUM(K7+K16+K19+K24+K27+K33+K34)</f>
        <v>3457</v>
      </c>
      <c r="L35" s="21">
        <f>SUM(L7+L16+L19+L24+L27+L33+L34)</f>
        <v>330</v>
      </c>
      <c r="M35" s="21">
        <f t="shared" si="3"/>
        <v>3787</v>
      </c>
      <c r="N35" s="21">
        <f t="shared" si="4"/>
        <v>2647.0137825421129</v>
      </c>
      <c r="O35" s="21">
        <f t="shared" si="4"/>
        <v>589.28571428571433</v>
      </c>
    </row>
    <row r="36" spans="1:15" ht="20.100000000000001" customHeight="1">
      <c r="A36" s="48" t="s">
        <v>47</v>
      </c>
      <c r="B36" s="50" t="s">
        <v>48</v>
      </c>
      <c r="C36" s="7" t="s">
        <v>49</v>
      </c>
      <c r="D36" s="19"/>
      <c r="E36" s="19"/>
      <c r="F36" s="19">
        <f t="shared" si="8"/>
        <v>0</v>
      </c>
      <c r="G36" s="19"/>
      <c r="H36" s="19"/>
      <c r="I36" s="19">
        <f t="shared" si="1"/>
        <v>0</v>
      </c>
      <c r="J36" s="19">
        <f t="shared" si="6"/>
        <v>0</v>
      </c>
      <c r="K36" s="19"/>
      <c r="L36" s="19"/>
      <c r="M36" s="19">
        <f t="shared" si="3"/>
        <v>0</v>
      </c>
      <c r="N36" s="19" t="str">
        <f t="shared" si="4"/>
        <v/>
      </c>
      <c r="O36" s="19" t="str">
        <f t="shared" si="4"/>
        <v/>
      </c>
    </row>
    <row r="37" spans="1:15" ht="20.100000000000001" customHeight="1">
      <c r="A37" s="48"/>
      <c r="B37" s="51"/>
      <c r="C37" s="7" t="s">
        <v>50</v>
      </c>
      <c r="D37" s="19"/>
      <c r="E37" s="19"/>
      <c r="F37" s="19">
        <f t="shared" si="8"/>
        <v>0</v>
      </c>
      <c r="G37" s="19">
        <v>0.9</v>
      </c>
      <c r="H37" s="19"/>
      <c r="I37" s="19">
        <f t="shared" si="1"/>
        <v>0.9</v>
      </c>
      <c r="J37" s="19">
        <f t="shared" si="6"/>
        <v>0.9</v>
      </c>
      <c r="K37" s="19">
        <v>153</v>
      </c>
      <c r="L37" s="19"/>
      <c r="M37" s="19">
        <f t="shared" si="3"/>
        <v>153</v>
      </c>
      <c r="N37" s="19">
        <f t="shared" si="4"/>
        <v>170000</v>
      </c>
      <c r="O37" s="19" t="str">
        <f t="shared" si="4"/>
        <v/>
      </c>
    </row>
    <row r="38" spans="1:15" ht="20.100000000000001" customHeight="1">
      <c r="A38" s="48"/>
      <c r="B38" s="51"/>
      <c r="C38" s="7" t="s">
        <v>51</v>
      </c>
      <c r="D38" s="19"/>
      <c r="E38" s="19"/>
      <c r="F38" s="19">
        <f t="shared" si="8"/>
        <v>0</v>
      </c>
      <c r="G38" s="19">
        <v>17.1646</v>
      </c>
      <c r="H38" s="19"/>
      <c r="I38" s="19">
        <f t="shared" si="1"/>
        <v>17.1646</v>
      </c>
      <c r="J38" s="19">
        <f t="shared" si="6"/>
        <v>17.1646</v>
      </c>
      <c r="K38" s="19">
        <v>2213</v>
      </c>
      <c r="L38" s="19"/>
      <c r="M38" s="19">
        <f t="shared" si="3"/>
        <v>2213</v>
      </c>
      <c r="N38" s="19">
        <f t="shared" si="4"/>
        <v>128928.14280554163</v>
      </c>
      <c r="O38" s="19" t="str">
        <f t="shared" si="4"/>
        <v/>
      </c>
    </row>
    <row r="39" spans="1:15" ht="20.100000000000001" customHeight="1">
      <c r="A39" s="48"/>
      <c r="B39" s="51"/>
      <c r="C39" s="7" t="s">
        <v>52</v>
      </c>
      <c r="D39" s="19"/>
      <c r="E39" s="19"/>
      <c r="F39" s="19">
        <f t="shared" si="8"/>
        <v>0</v>
      </c>
      <c r="G39" s="19"/>
      <c r="H39" s="19"/>
      <c r="I39" s="19">
        <f t="shared" si="1"/>
        <v>0</v>
      </c>
      <c r="J39" s="19">
        <f t="shared" si="6"/>
        <v>0</v>
      </c>
      <c r="K39" s="19"/>
      <c r="L39" s="19"/>
      <c r="M39" s="19">
        <f t="shared" si="3"/>
        <v>0</v>
      </c>
      <c r="N39" s="19" t="str">
        <f t="shared" si="4"/>
        <v/>
      </c>
      <c r="O39" s="19" t="str">
        <f t="shared" si="4"/>
        <v/>
      </c>
    </row>
    <row r="40" spans="1:15" ht="36" customHeight="1">
      <c r="A40" s="48"/>
      <c r="B40" s="51"/>
      <c r="C40" s="7" t="s">
        <v>53</v>
      </c>
      <c r="D40" s="19"/>
      <c r="E40" s="19"/>
      <c r="F40" s="19">
        <f t="shared" si="8"/>
        <v>0</v>
      </c>
      <c r="G40" s="19"/>
      <c r="H40" s="19"/>
      <c r="I40" s="19">
        <f t="shared" si="1"/>
        <v>0</v>
      </c>
      <c r="J40" s="19">
        <f t="shared" si="6"/>
        <v>0</v>
      </c>
      <c r="K40" s="19"/>
      <c r="L40" s="19"/>
      <c r="M40" s="19">
        <f t="shared" si="3"/>
        <v>0</v>
      </c>
      <c r="N40" s="19" t="str">
        <f t="shared" si="4"/>
        <v/>
      </c>
      <c r="O40" s="19" t="str">
        <f t="shared" si="4"/>
        <v/>
      </c>
    </row>
    <row r="41" spans="1:15" ht="20.100000000000001" customHeight="1">
      <c r="A41" s="48"/>
      <c r="B41" s="52"/>
      <c r="C41" s="8" t="s">
        <v>54</v>
      </c>
      <c r="D41" s="22">
        <f>SUM(D36:D40)</f>
        <v>0</v>
      </c>
      <c r="E41" s="22">
        <f>SUM(E36:E40)</f>
        <v>0</v>
      </c>
      <c r="F41" s="22">
        <f t="shared" si="8"/>
        <v>0</v>
      </c>
      <c r="G41" s="22">
        <f>SUM(G36:G40)</f>
        <v>18.064599999999999</v>
      </c>
      <c r="H41" s="22">
        <f>SUM(H36:H40)</f>
        <v>0</v>
      </c>
      <c r="I41" s="22">
        <f t="shared" si="1"/>
        <v>18.064599999999999</v>
      </c>
      <c r="J41" s="22">
        <f t="shared" si="6"/>
        <v>18.064599999999999</v>
      </c>
      <c r="K41" s="22">
        <f>SUM(K36:K40)</f>
        <v>2366</v>
      </c>
      <c r="L41" s="22">
        <f>SUM(L36:L40)</f>
        <v>0</v>
      </c>
      <c r="M41" s="22">
        <f t="shared" si="3"/>
        <v>2366</v>
      </c>
      <c r="N41" s="22">
        <f t="shared" si="4"/>
        <v>130974.39190460903</v>
      </c>
      <c r="O41" s="25" t="str">
        <f t="shared" si="4"/>
        <v/>
      </c>
    </row>
    <row r="42" spans="1:15" ht="20.100000000000001" customHeight="1">
      <c r="A42" s="48"/>
      <c r="B42" s="50" t="s">
        <v>55</v>
      </c>
      <c r="C42" s="7" t="s">
        <v>56</v>
      </c>
      <c r="D42" s="19"/>
      <c r="E42" s="19"/>
      <c r="F42" s="19">
        <f t="shared" si="8"/>
        <v>0</v>
      </c>
      <c r="G42" s="19"/>
      <c r="H42" s="19"/>
      <c r="I42" s="19">
        <f t="shared" si="1"/>
        <v>0</v>
      </c>
      <c r="J42" s="19">
        <f t="shared" si="6"/>
        <v>0</v>
      </c>
      <c r="K42" s="19"/>
      <c r="L42" s="19"/>
      <c r="M42" s="19">
        <f t="shared" si="3"/>
        <v>0</v>
      </c>
      <c r="N42" s="19" t="str">
        <f t="shared" si="4"/>
        <v/>
      </c>
      <c r="O42" s="19" t="str">
        <f t="shared" si="4"/>
        <v/>
      </c>
    </row>
    <row r="43" spans="1:15" ht="41.45" customHeight="1">
      <c r="A43" s="48"/>
      <c r="B43" s="51"/>
      <c r="C43" s="7" t="s">
        <v>57</v>
      </c>
      <c r="D43" s="19"/>
      <c r="E43" s="19"/>
      <c r="F43" s="19">
        <f t="shared" si="8"/>
        <v>0</v>
      </c>
      <c r="G43" s="19"/>
      <c r="H43" s="19"/>
      <c r="I43" s="19">
        <f t="shared" si="1"/>
        <v>0</v>
      </c>
      <c r="J43" s="19">
        <f t="shared" si="6"/>
        <v>0</v>
      </c>
      <c r="K43" s="19"/>
      <c r="L43" s="19"/>
      <c r="M43" s="19">
        <f t="shared" si="3"/>
        <v>0</v>
      </c>
      <c r="N43" s="19" t="str">
        <f t="shared" si="4"/>
        <v/>
      </c>
      <c r="O43" s="19" t="str">
        <f t="shared" si="4"/>
        <v/>
      </c>
    </row>
    <row r="44" spans="1:15" ht="42.6" customHeight="1">
      <c r="A44" s="48"/>
      <c r="B44" s="51"/>
      <c r="C44" s="9" t="s">
        <v>81</v>
      </c>
      <c r="D44" s="27"/>
      <c r="E44" s="27"/>
      <c r="F44" s="27">
        <f t="shared" si="8"/>
        <v>0</v>
      </c>
      <c r="G44" s="27">
        <v>0.8</v>
      </c>
      <c r="H44" s="27"/>
      <c r="I44" s="27">
        <f t="shared" si="1"/>
        <v>0.8</v>
      </c>
      <c r="J44" s="27">
        <f t="shared" si="6"/>
        <v>0.8</v>
      </c>
      <c r="K44" s="27" t="s">
        <v>82</v>
      </c>
      <c r="L44" s="27"/>
      <c r="M44" s="27">
        <f t="shared" si="3"/>
        <v>0</v>
      </c>
      <c r="N44" s="27" t="str">
        <f t="shared" si="4"/>
        <v/>
      </c>
      <c r="O44" s="27" t="str">
        <f t="shared" si="4"/>
        <v/>
      </c>
    </row>
    <row r="45" spans="1:15" ht="20.100000000000001" customHeight="1">
      <c r="A45" s="48"/>
      <c r="B45" s="52"/>
      <c r="C45" s="8" t="s">
        <v>58</v>
      </c>
      <c r="D45" s="28">
        <f>SUM(D42:D44)</f>
        <v>0</v>
      </c>
      <c r="E45" s="28">
        <f>SUM(E42:E44)</f>
        <v>0</v>
      </c>
      <c r="F45" s="28">
        <f t="shared" si="8"/>
        <v>0</v>
      </c>
      <c r="G45" s="28">
        <f>SUM(G42:G44)</f>
        <v>0.8</v>
      </c>
      <c r="H45" s="28">
        <f>SUM(H42:H44)</f>
        <v>0</v>
      </c>
      <c r="I45" s="28">
        <f t="shared" si="1"/>
        <v>0.8</v>
      </c>
      <c r="J45" s="28">
        <f t="shared" si="6"/>
        <v>0.8</v>
      </c>
      <c r="K45" s="28">
        <f>SUM(K42:K44)</f>
        <v>0</v>
      </c>
      <c r="L45" s="28">
        <f>SUM(L42:L44)</f>
        <v>0</v>
      </c>
      <c r="M45" s="28">
        <f t="shared" si="3"/>
        <v>0</v>
      </c>
      <c r="N45" s="28">
        <f t="shared" si="4"/>
        <v>0</v>
      </c>
      <c r="O45" s="29" t="str">
        <f t="shared" si="4"/>
        <v/>
      </c>
    </row>
    <row r="46" spans="1:15" ht="20.100000000000001" customHeight="1">
      <c r="A46" s="49"/>
      <c r="B46" s="53" t="s">
        <v>59</v>
      </c>
      <c r="C46" s="54"/>
      <c r="D46" s="30">
        <f>SUM(D45,D41)</f>
        <v>0</v>
      </c>
      <c r="E46" s="30">
        <f>SUM(E45,E41)</f>
        <v>0</v>
      </c>
      <c r="F46" s="30">
        <f t="shared" si="8"/>
        <v>0</v>
      </c>
      <c r="G46" s="30">
        <f>SUM(G45,G41)</f>
        <v>18.864599999999999</v>
      </c>
      <c r="H46" s="30">
        <f>SUM(H45,H41)</f>
        <v>0</v>
      </c>
      <c r="I46" s="30">
        <f t="shared" si="1"/>
        <v>18.864599999999999</v>
      </c>
      <c r="J46" s="30">
        <f t="shared" si="6"/>
        <v>18.864599999999999</v>
      </c>
      <c r="K46" s="30">
        <f>SUM(K45,K41)</f>
        <v>2366</v>
      </c>
      <c r="L46" s="30">
        <f>SUM(L45,L41)</f>
        <v>0</v>
      </c>
      <c r="M46" s="30">
        <f t="shared" si="3"/>
        <v>2366</v>
      </c>
      <c r="N46" s="30">
        <f t="shared" si="4"/>
        <v>125420.09902144759</v>
      </c>
      <c r="O46" s="30" t="str">
        <f t="shared" si="4"/>
        <v/>
      </c>
    </row>
    <row r="47" spans="1:15" ht="20.100000000000001" customHeight="1">
      <c r="A47" s="33" t="s">
        <v>60</v>
      </c>
      <c r="B47" s="5" t="s">
        <v>61</v>
      </c>
      <c r="C47" s="6"/>
      <c r="D47" s="32">
        <v>7</v>
      </c>
      <c r="E47" s="18"/>
      <c r="F47" s="18">
        <f t="shared" si="8"/>
        <v>7</v>
      </c>
      <c r="G47" s="32">
        <v>15</v>
      </c>
      <c r="H47" s="18"/>
      <c r="I47" s="18">
        <f t="shared" si="1"/>
        <v>15</v>
      </c>
      <c r="J47" s="18">
        <f t="shared" si="6"/>
        <v>22</v>
      </c>
      <c r="K47" s="27">
        <v>7.4999999999999997E-2</v>
      </c>
      <c r="L47" s="18"/>
      <c r="M47" s="27">
        <f t="shared" si="3"/>
        <v>7.4999999999999997E-2</v>
      </c>
      <c r="N47" s="18">
        <f t="shared" si="4"/>
        <v>5</v>
      </c>
      <c r="O47" s="18" t="str">
        <f t="shared" si="4"/>
        <v/>
      </c>
    </row>
    <row r="48" spans="1:15" ht="20.100000000000001" customHeight="1">
      <c r="A48" s="34"/>
      <c r="B48" s="5" t="s">
        <v>62</v>
      </c>
      <c r="C48" s="6"/>
      <c r="D48" s="32">
        <v>7</v>
      </c>
      <c r="E48" s="18"/>
      <c r="F48" s="18">
        <f t="shared" si="8"/>
        <v>7</v>
      </c>
      <c r="G48" s="32">
        <v>3</v>
      </c>
      <c r="H48" s="18"/>
      <c r="I48" s="18">
        <f t="shared" si="1"/>
        <v>3</v>
      </c>
      <c r="J48" s="18">
        <f t="shared" si="6"/>
        <v>10</v>
      </c>
      <c r="K48" s="18">
        <v>10</v>
      </c>
      <c r="L48" s="18"/>
      <c r="M48" s="18">
        <f t="shared" si="3"/>
        <v>10</v>
      </c>
      <c r="N48" s="18">
        <f t="shared" si="4"/>
        <v>3333.3333333333335</v>
      </c>
      <c r="O48" s="18" t="str">
        <f t="shared" si="4"/>
        <v/>
      </c>
    </row>
    <row r="49" spans="1:15" ht="20.100000000000001" customHeight="1">
      <c r="A49" s="34"/>
      <c r="B49" s="5" t="s">
        <v>63</v>
      </c>
      <c r="C49" s="6"/>
      <c r="D49" s="18"/>
      <c r="E49" s="18"/>
      <c r="F49" s="18">
        <f t="shared" si="8"/>
        <v>0</v>
      </c>
      <c r="G49" s="32">
        <v>36</v>
      </c>
      <c r="H49" s="18"/>
      <c r="I49" s="18">
        <f t="shared" si="1"/>
        <v>36</v>
      </c>
      <c r="J49" s="18">
        <f t="shared" si="6"/>
        <v>36</v>
      </c>
      <c r="K49" s="18">
        <v>458</v>
      </c>
      <c r="L49" s="18"/>
      <c r="M49" s="18">
        <f t="shared" si="3"/>
        <v>458</v>
      </c>
      <c r="N49" s="18">
        <f t="shared" si="4"/>
        <v>12722.222222222221</v>
      </c>
      <c r="O49" s="18" t="str">
        <f t="shared" si="4"/>
        <v/>
      </c>
    </row>
    <row r="50" spans="1:15" ht="20.100000000000001" customHeight="1">
      <c r="A50" s="34"/>
      <c r="B50" s="5" t="s">
        <v>64</v>
      </c>
      <c r="C50" s="6"/>
      <c r="D50" s="18"/>
      <c r="E50" s="18"/>
      <c r="F50" s="18">
        <f t="shared" si="8"/>
        <v>0</v>
      </c>
      <c r="G50" s="18"/>
      <c r="H50" s="18"/>
      <c r="I50" s="18">
        <f t="shared" si="1"/>
        <v>0</v>
      </c>
      <c r="J50" s="18">
        <f t="shared" si="6"/>
        <v>0</v>
      </c>
      <c r="K50" s="18">
        <v>200</v>
      </c>
      <c r="L50" s="18"/>
      <c r="M50" s="18">
        <f t="shared" si="3"/>
        <v>200</v>
      </c>
      <c r="N50" s="18" t="str">
        <f t="shared" si="4"/>
        <v/>
      </c>
      <c r="O50" s="18" t="str">
        <f t="shared" si="4"/>
        <v/>
      </c>
    </row>
    <row r="51" spans="1:15" ht="20.100000000000001" customHeight="1">
      <c r="A51" s="35"/>
      <c r="B51" s="36" t="s">
        <v>65</v>
      </c>
      <c r="C51" s="37"/>
      <c r="D51" s="21">
        <f>SUM(D47:D50)</f>
        <v>14</v>
      </c>
      <c r="E51" s="21">
        <f>SUM(E47:E50)</f>
        <v>0</v>
      </c>
      <c r="F51" s="21">
        <f t="shared" si="8"/>
        <v>14</v>
      </c>
      <c r="G51" s="21">
        <f>SUM(G47:G50)</f>
        <v>54</v>
      </c>
      <c r="H51" s="21">
        <f>SUM(H47:H50)</f>
        <v>0</v>
      </c>
      <c r="I51" s="21">
        <f t="shared" si="1"/>
        <v>54</v>
      </c>
      <c r="J51" s="21">
        <f t="shared" si="6"/>
        <v>68</v>
      </c>
      <c r="K51" s="21">
        <f>SUM(K47:K50)</f>
        <v>668.07500000000005</v>
      </c>
      <c r="L51" s="21">
        <f>SUM(L47:L50)</f>
        <v>0</v>
      </c>
      <c r="M51" s="21">
        <f t="shared" si="3"/>
        <v>668.07500000000005</v>
      </c>
      <c r="N51" s="21">
        <f t="shared" si="4"/>
        <v>12371.759259259261</v>
      </c>
      <c r="O51" s="21" t="str">
        <f t="shared" si="4"/>
        <v/>
      </c>
    </row>
    <row r="52" spans="1:15" ht="20.100000000000001" customHeight="1" thickBot="1">
      <c r="A52" s="38" t="s">
        <v>66</v>
      </c>
      <c r="B52" s="39"/>
      <c r="C52" s="40"/>
      <c r="D52" s="23">
        <f>SUM(D35+D46+D51)</f>
        <v>566</v>
      </c>
      <c r="E52" s="23">
        <f>SUM(E35+E46+E51)</f>
        <v>450</v>
      </c>
      <c r="F52" s="23">
        <f t="shared" si="8"/>
        <v>1016</v>
      </c>
      <c r="G52" s="23">
        <f>SUM(G35+G46+G51)</f>
        <v>1378.8646000000001</v>
      </c>
      <c r="H52" s="23">
        <f>SUM(H35+H46+H51)</f>
        <v>560</v>
      </c>
      <c r="I52" s="23">
        <f t="shared" si="1"/>
        <v>1938.8646000000001</v>
      </c>
      <c r="J52" s="23">
        <f t="shared" si="6"/>
        <v>2954.8645999999999</v>
      </c>
      <c r="K52" s="23">
        <f>SUM(K35+K46+K51)</f>
        <v>6491.0749999999998</v>
      </c>
      <c r="L52" s="23">
        <f>SUM(L35+L46+L51)</f>
        <v>330</v>
      </c>
      <c r="M52" s="23">
        <f t="shared" si="3"/>
        <v>6821.0749999999998</v>
      </c>
      <c r="N52" s="23">
        <f t="shared" si="4"/>
        <v>4707.550690618933</v>
      </c>
      <c r="O52" s="23">
        <f t="shared" si="4"/>
        <v>589.28571428571433</v>
      </c>
    </row>
    <row r="53" spans="1:15" ht="15.75" thickTop="1"/>
    <row r="54" spans="1:15" ht="22.5">
      <c r="B54" s="43" t="s">
        <v>67</v>
      </c>
      <c r="C54" s="44"/>
      <c r="D54" s="44"/>
      <c r="E54" s="44"/>
    </row>
    <row r="55" spans="1:15" ht="22.5">
      <c r="B55" s="11" t="s">
        <v>68</v>
      </c>
      <c r="C55" s="12" t="s">
        <v>69</v>
      </c>
      <c r="D55" s="41" t="s">
        <v>70</v>
      </c>
      <c r="E55" s="42"/>
    </row>
    <row r="56" spans="1:15" ht="22.5">
      <c r="B56" s="13" t="s">
        <v>71</v>
      </c>
      <c r="C56" s="14">
        <v>8000</v>
      </c>
      <c r="D56" s="15">
        <v>300000</v>
      </c>
      <c r="E56" s="13" t="s">
        <v>72</v>
      </c>
    </row>
    <row r="57" spans="1:15" ht="22.5">
      <c r="B57" s="13" t="s">
        <v>73</v>
      </c>
      <c r="C57" s="14">
        <v>0</v>
      </c>
      <c r="D57" s="15">
        <v>0</v>
      </c>
      <c r="E57" s="13" t="s">
        <v>74</v>
      </c>
    </row>
    <row r="58" spans="1:15" ht="22.5">
      <c r="B58" s="13" t="s">
        <v>75</v>
      </c>
      <c r="C58" s="14">
        <v>0</v>
      </c>
      <c r="D58" s="15">
        <v>0</v>
      </c>
      <c r="E58" s="13" t="s">
        <v>76</v>
      </c>
    </row>
    <row r="59" spans="1:15" ht="22.5">
      <c r="B59" s="13" t="s">
        <v>77</v>
      </c>
      <c r="C59" s="14">
        <v>0</v>
      </c>
      <c r="D59" s="15">
        <v>0</v>
      </c>
      <c r="E59" s="13" t="s">
        <v>78</v>
      </c>
    </row>
    <row r="60" spans="1:15" ht="22.5">
      <c r="B60" s="13" t="s">
        <v>79</v>
      </c>
      <c r="C60" s="16">
        <f>SUM(C56:C59)</f>
        <v>8000</v>
      </c>
      <c r="D60" s="14" t="s">
        <v>80</v>
      </c>
      <c r="E60" s="14" t="s">
        <v>80</v>
      </c>
    </row>
  </sheetData>
  <mergeCells count="30">
    <mergeCell ref="A1:O1"/>
    <mergeCell ref="A2:C3"/>
    <mergeCell ref="D2:F2"/>
    <mergeCell ref="G2:I2"/>
    <mergeCell ref="J2:J3"/>
    <mergeCell ref="K2:M2"/>
    <mergeCell ref="N2:O2"/>
    <mergeCell ref="A4:A7"/>
    <mergeCell ref="B7:C7"/>
    <mergeCell ref="A8:A16"/>
    <mergeCell ref="B16:C16"/>
    <mergeCell ref="A17:A19"/>
    <mergeCell ref="B19:C19"/>
    <mergeCell ref="A20:A24"/>
    <mergeCell ref="B24:C24"/>
    <mergeCell ref="A25:A27"/>
    <mergeCell ref="B27:C27"/>
    <mergeCell ref="A28:A33"/>
    <mergeCell ref="B33:C33"/>
    <mergeCell ref="A34:C34"/>
    <mergeCell ref="A35:C35"/>
    <mergeCell ref="A36:A46"/>
    <mergeCell ref="B36:B41"/>
    <mergeCell ref="B42:B45"/>
    <mergeCell ref="B46:C46"/>
    <mergeCell ref="A47:A51"/>
    <mergeCell ref="B51:C51"/>
    <mergeCell ref="A52:C52"/>
    <mergeCell ref="D55:E55"/>
    <mergeCell ref="B54:E54"/>
  </mergeCells>
  <printOptions horizontalCentered="1"/>
  <pageMargins left="0" right="0" top="0" bottom="0" header="0" footer="0"/>
  <pageSetup scale="80" orientation="landscape" r:id="rId1"/>
  <ignoredErrors>
    <ignoredError sqref="F7 F16 F19 F24 F27 F33 F35 F41 F45:F46 F51:F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چادگان</vt:lpstr>
      <vt:lpstr>چادگان!Print_Titles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Sahere Avazpoor</dc:creator>
  <cp:lastModifiedBy>sh-ch-mali</cp:lastModifiedBy>
  <cp:lastPrinted>2024-10-01T04:36:26Z</cp:lastPrinted>
  <dcterms:created xsi:type="dcterms:W3CDTF">2023-07-09T07:30:31Z</dcterms:created>
  <dcterms:modified xsi:type="dcterms:W3CDTF">2025-03-03T06:26:50Z</dcterms:modified>
</cp:coreProperties>
</file>