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tabRatio="920"/>
  </bookViews>
  <sheets>
    <sheet name="چادگان" sheetId="6" r:id="rId1"/>
  </sheets>
  <calcPr calcId="124519"/>
</workbook>
</file>

<file path=xl/calcChain.xml><?xml version="1.0" encoding="utf-8"?>
<calcChain xmlns="http://schemas.openxmlformats.org/spreadsheetml/2006/main">
  <c r="T37" i="6"/>
  <c r="S44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3"/>
  <c r="T22" l="1"/>
  <c r="S45"/>
  <c r="T6"/>
  <c r="T9"/>
  <c r="T14"/>
</calcChain>
</file>

<file path=xl/sharedStrings.xml><?xml version="1.0" encoding="utf-8"?>
<sst xmlns="http://schemas.openxmlformats.org/spreadsheetml/2006/main" count="71" uniqueCount="66">
  <si>
    <t>نوع عملیات</t>
  </si>
  <si>
    <t>گندم آبي</t>
  </si>
  <si>
    <t>گندم ديم</t>
  </si>
  <si>
    <t>جوآبي</t>
  </si>
  <si>
    <t>جو ديم</t>
  </si>
  <si>
    <t>پنبه</t>
  </si>
  <si>
    <t>ذرت علوفه اي</t>
  </si>
  <si>
    <t>ذرت دانه اي</t>
  </si>
  <si>
    <t>دانه هاي روغني</t>
  </si>
  <si>
    <t>يونجه</t>
  </si>
  <si>
    <t>چغندر قند</t>
  </si>
  <si>
    <t>سيب زميني</t>
  </si>
  <si>
    <t>برنج</t>
  </si>
  <si>
    <t>پياز</t>
  </si>
  <si>
    <t>حبوبات آبي</t>
  </si>
  <si>
    <t>حبوبات ديم</t>
  </si>
  <si>
    <t>جمع</t>
  </si>
  <si>
    <t>درحه عمليات</t>
  </si>
  <si>
    <t>خرد كردن كلوخه ها(‌ادوات غير فعال: ديسك، انواع كلتيواتور، ...)</t>
  </si>
  <si>
    <t>کاشت</t>
  </si>
  <si>
    <t xml:space="preserve">کمبینات </t>
  </si>
  <si>
    <t>بذرپاشی (سانتریفوژ)</t>
  </si>
  <si>
    <t>داشت</t>
  </si>
  <si>
    <t>كنترل علفهاي هرز</t>
  </si>
  <si>
    <t>سمپاش لانس دار - موتوری</t>
  </si>
  <si>
    <t>سمپاشی بومدار</t>
  </si>
  <si>
    <t>سمپاش توربینی</t>
  </si>
  <si>
    <t xml:space="preserve">مبارزه با آفات وبيماريها </t>
  </si>
  <si>
    <t>سله شكني،خاكدهي پاي بوته</t>
  </si>
  <si>
    <t>برداشت</t>
  </si>
  <si>
    <t xml:space="preserve">کمباین </t>
  </si>
  <si>
    <t>دروگر</t>
  </si>
  <si>
    <t>مجموعه برداشت مکانیزه ویژه محصول</t>
  </si>
  <si>
    <t>چاپر</t>
  </si>
  <si>
    <t>ساقه خرد كن</t>
  </si>
  <si>
    <t>سمپاش الکترواستاتیک،</t>
  </si>
  <si>
    <t>سمپاش شاسي بلند</t>
  </si>
  <si>
    <t>سمپاش الکترواستاتیک</t>
  </si>
  <si>
    <t>سطح كم /بدون خاكورزي ( كمبينات +كشت مستقيم)(2)</t>
  </si>
  <si>
    <t>سطح غير قابل مكانيزه(3)</t>
  </si>
  <si>
    <t>گاوآهن برگرداندار (4)</t>
  </si>
  <si>
    <t>گاواهن قلمی( چيزل ، چيزل پكر و. . . .)</t>
  </si>
  <si>
    <t>خاك ورزي حفاظتي مركب</t>
  </si>
  <si>
    <t xml:space="preserve"> تسطیح مرسوم( لولر معمولي)</t>
  </si>
  <si>
    <t>تسطیح ليزري( لولر ليزري)</t>
  </si>
  <si>
    <t xml:space="preserve"> خاك ورزي اوليه </t>
  </si>
  <si>
    <t>خاكورزي ثانويه</t>
  </si>
  <si>
    <t>تسطيح نسبي</t>
  </si>
  <si>
    <t xml:space="preserve">خطي كار </t>
  </si>
  <si>
    <t>رديفكار</t>
  </si>
  <si>
    <t>ریزدانه کار</t>
  </si>
  <si>
    <t>غده کار</t>
  </si>
  <si>
    <t xml:space="preserve">میکرونر </t>
  </si>
  <si>
    <t>كود دهي</t>
  </si>
  <si>
    <t xml:space="preserve"> كلتيواتور ،‌وجین </t>
  </si>
  <si>
    <t>ساير</t>
  </si>
  <si>
    <t xml:space="preserve"> انواع موور( موور ، سواتر و. . .)</t>
  </si>
  <si>
    <t>ريك</t>
  </si>
  <si>
    <t>بيلر</t>
  </si>
  <si>
    <t>شیپرزنی / پادلر</t>
  </si>
  <si>
    <t>کشت مستقیم(خطي كار رديفكار)</t>
  </si>
  <si>
    <t>خرد كردن كلوخه ها(‌ادوات فعال: رتيواتور، روتوتيلر، سيكلوتيلر،پادلر در شاليزار...)</t>
  </si>
  <si>
    <t>نشاءکار( برنج وسبزي وصيفي)</t>
  </si>
  <si>
    <t>درجه كل</t>
  </si>
  <si>
    <t>سطح زیرکشت (2)</t>
  </si>
  <si>
    <t>وضعيت درجه مكانيزاسيون موجود محصولات عمده زراعی شهرستان چادگان در سال 95-94 ( به هكتار)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</si>
</sst>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B Titr"/>
      <charset val="178"/>
    </font>
    <font>
      <b/>
      <shadow/>
      <sz val="7"/>
      <color indexed="8"/>
      <name val="B Titr"/>
      <charset val="178"/>
    </font>
    <font>
      <b/>
      <sz val="7"/>
      <color indexed="8"/>
      <name val="B Mitra"/>
      <charset val="178"/>
    </font>
    <font>
      <b/>
      <sz val="7"/>
      <color indexed="8"/>
      <name val="B Titr"/>
      <charset val="178"/>
    </font>
    <font>
      <sz val="7"/>
      <name val="B Titr"/>
      <charset val="178"/>
    </font>
    <font>
      <sz val="7"/>
      <color indexed="8"/>
      <name val="B Titr"/>
      <charset val="178"/>
    </font>
    <font>
      <shadow/>
      <sz val="7"/>
      <color indexed="8"/>
      <name val="B Titr"/>
      <charset val="178"/>
    </font>
    <font>
      <i/>
      <sz val="7"/>
      <name val="B Titr"/>
      <charset val="178"/>
    </font>
    <font>
      <sz val="7"/>
      <color theme="1"/>
      <name val="B Titr"/>
      <charset val="178"/>
    </font>
    <font>
      <shadow/>
      <sz val="7"/>
      <name val="B Titr"/>
      <charset val="178"/>
    </font>
    <font>
      <shadow/>
      <sz val="7"/>
      <color rgb="FFFF0000"/>
      <name val="B Titr"/>
      <charset val="17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 readingOrder="2"/>
      <protection locked="0"/>
    </xf>
    <xf numFmtId="0" fontId="8" fillId="4" borderId="1" xfId="1" applyFont="1" applyFill="1" applyBorder="1" applyAlignment="1" applyProtection="1">
      <alignment horizontal="center" vertical="center" wrapText="1" readingOrder="2"/>
      <protection locked="0"/>
    </xf>
    <xf numFmtId="0" fontId="8" fillId="5" borderId="1" xfId="1" applyFont="1" applyFill="1" applyBorder="1" applyAlignment="1" applyProtection="1">
      <alignment horizontal="center" vertical="center" wrapText="1" readingOrder="2"/>
      <protection locked="0"/>
    </xf>
    <xf numFmtId="0" fontId="8" fillId="6" borderId="1" xfId="1" applyFont="1" applyFill="1" applyBorder="1" applyAlignment="1" applyProtection="1">
      <alignment horizontal="center" vertical="center" wrapText="1" readingOrder="2"/>
      <protection locked="0"/>
    </xf>
    <xf numFmtId="0" fontId="8" fillId="7" borderId="1" xfId="1" applyFont="1" applyFill="1" applyBorder="1" applyAlignment="1" applyProtection="1">
      <alignment horizontal="center" vertical="center" wrapText="1" readingOrder="2"/>
      <protection locked="0"/>
    </xf>
    <xf numFmtId="0" fontId="8" fillId="12" borderId="1" xfId="1" applyFont="1" applyFill="1" applyBorder="1" applyAlignment="1" applyProtection="1">
      <alignment horizontal="center" vertical="center" wrapText="1" readingOrder="2"/>
      <protection locked="0"/>
    </xf>
    <xf numFmtId="0" fontId="8" fillId="12" borderId="1" xfId="1" applyFont="1" applyFill="1" applyBorder="1" applyAlignment="1" applyProtection="1">
      <alignment horizontal="center" vertical="center" readingOrder="2"/>
      <protection locked="0"/>
    </xf>
    <xf numFmtId="0" fontId="8" fillId="9" borderId="1" xfId="1" applyFont="1" applyFill="1" applyBorder="1" applyAlignment="1" applyProtection="1">
      <alignment horizontal="center" vertical="center" wrapText="1" readingOrder="2"/>
      <protection locked="0"/>
    </xf>
    <xf numFmtId="0" fontId="8" fillId="11" borderId="1" xfId="1" applyFont="1" applyFill="1" applyBorder="1" applyAlignment="1" applyProtection="1">
      <alignment horizontal="center" vertical="center" wrapText="1" readingOrder="2"/>
      <protection locked="0"/>
    </xf>
    <xf numFmtId="0" fontId="8" fillId="8" borderId="1" xfId="1" applyFont="1" applyFill="1" applyBorder="1" applyAlignment="1" applyProtection="1">
      <alignment horizontal="center" vertical="center" wrapText="1" readingOrder="2"/>
      <protection locked="0"/>
    </xf>
    <xf numFmtId="0" fontId="8" fillId="10" borderId="1" xfId="1" applyFont="1" applyFill="1" applyBorder="1" applyAlignment="1" applyProtection="1">
      <alignment horizontal="center" vertical="center" wrapText="1" readingOrder="2"/>
      <protection locked="0"/>
    </xf>
    <xf numFmtId="0" fontId="9" fillId="3" borderId="1" xfId="1" applyFont="1" applyFill="1" applyBorder="1" applyAlignment="1" applyProtection="1">
      <alignment horizontal="center" vertical="center" wrapText="1" readingOrder="2"/>
      <protection locked="0"/>
    </xf>
    <xf numFmtId="0" fontId="7" fillId="0" borderId="1" xfId="1" applyFont="1" applyBorder="1" applyProtection="1"/>
    <xf numFmtId="0" fontId="11" fillId="15" borderId="1" xfId="1" applyFont="1" applyFill="1" applyBorder="1" applyAlignment="1" applyProtection="1">
      <alignment horizontal="center" vertical="center" wrapText="1" readingOrder="2"/>
      <protection locked="0"/>
    </xf>
    <xf numFmtId="0" fontId="7" fillId="14" borderId="1" xfId="1" applyFont="1" applyFill="1" applyBorder="1" applyProtection="1"/>
    <xf numFmtId="2" fontId="10" fillId="16" borderId="1" xfId="0" applyNumberFormat="1" applyFont="1" applyFill="1" applyBorder="1" applyProtection="1"/>
    <xf numFmtId="0" fontId="6" fillId="7" borderId="5" xfId="1" applyFont="1" applyFill="1" applyBorder="1" applyAlignment="1" applyProtection="1">
      <alignment horizontal="center" vertical="center"/>
      <protection locked="0"/>
    </xf>
    <xf numFmtId="0" fontId="9" fillId="13" borderId="1" xfId="1" applyFont="1" applyFill="1" applyBorder="1" applyAlignment="1" applyProtection="1">
      <alignment horizontal="center" vertical="center" wrapText="1" readingOrder="2"/>
      <protection locked="0"/>
    </xf>
    <xf numFmtId="0" fontId="9" fillId="13" borderId="3" xfId="1" applyFont="1" applyFill="1" applyBorder="1" applyAlignment="1" applyProtection="1">
      <alignment vertical="center" wrapText="1" readingOrder="2"/>
      <protection locked="0"/>
    </xf>
    <xf numFmtId="0" fontId="9" fillId="13" borderId="4" xfId="1" applyFont="1" applyFill="1" applyBorder="1" applyAlignment="1" applyProtection="1">
      <alignment vertical="center" wrapText="1" readingOrder="2"/>
      <protection locked="0"/>
    </xf>
    <xf numFmtId="0" fontId="9" fillId="13" borderId="8" xfId="1" applyFont="1" applyFill="1" applyBorder="1" applyAlignment="1" applyProtection="1">
      <alignment vertical="center" wrapText="1" readingOrder="2"/>
      <protection locked="0"/>
    </xf>
    <xf numFmtId="0" fontId="9" fillId="13" borderId="14" xfId="1" applyFont="1" applyFill="1" applyBorder="1" applyAlignment="1" applyProtection="1">
      <alignment vertical="center" wrapText="1" readingOrder="2"/>
      <protection locked="0"/>
    </xf>
    <xf numFmtId="0" fontId="9" fillId="13" borderId="9" xfId="1" applyFont="1" applyFill="1" applyBorder="1" applyAlignment="1" applyProtection="1">
      <alignment vertical="center" wrapText="1" readingOrder="2"/>
      <protection locked="0"/>
    </xf>
    <xf numFmtId="0" fontId="9" fillId="13" borderId="12" xfId="1" applyFont="1" applyFill="1" applyBorder="1" applyAlignment="1" applyProtection="1">
      <alignment vertical="center" wrapText="1" readingOrder="2"/>
      <protection locked="0"/>
    </xf>
    <xf numFmtId="0" fontId="9" fillId="13" borderId="15" xfId="1" applyFont="1" applyFill="1" applyBorder="1" applyAlignment="1" applyProtection="1">
      <alignment vertical="center" wrapText="1" readingOrder="2"/>
      <protection locked="0"/>
    </xf>
    <xf numFmtId="0" fontId="9" fillId="13" borderId="13" xfId="1" applyFont="1" applyFill="1" applyBorder="1" applyAlignment="1" applyProtection="1">
      <alignment vertical="center" wrapText="1" readingOrder="2"/>
      <protection locked="0"/>
    </xf>
    <xf numFmtId="0" fontId="9" fillId="13" borderId="10" xfId="1" applyFont="1" applyFill="1" applyBorder="1" applyAlignment="1" applyProtection="1">
      <alignment vertical="center" wrapText="1" readingOrder="2"/>
      <protection locked="0"/>
    </xf>
    <xf numFmtId="0" fontId="9" fillId="13" borderId="0" xfId="1" applyFont="1" applyFill="1" applyBorder="1" applyAlignment="1" applyProtection="1">
      <alignment vertical="center" wrapText="1" readingOrder="2"/>
      <protection locked="0"/>
    </xf>
    <xf numFmtId="0" fontId="9" fillId="13" borderId="11" xfId="1" applyFont="1" applyFill="1" applyBorder="1" applyAlignment="1" applyProtection="1">
      <alignment vertical="center" wrapText="1" readingOrder="2"/>
      <protection locked="0"/>
    </xf>
    <xf numFmtId="0" fontId="9" fillId="13" borderId="2" xfId="1" applyFont="1" applyFill="1" applyBorder="1" applyAlignment="1" applyProtection="1">
      <alignment vertical="center" wrapText="1" readingOrder="2"/>
      <protection locked="0"/>
    </xf>
    <xf numFmtId="0" fontId="9" fillId="14" borderId="1" xfId="1" applyFont="1" applyFill="1" applyBorder="1" applyAlignment="1" applyProtection="1">
      <alignment horizontal="center" vertical="center" wrapText="1" readingOrder="2"/>
      <protection locked="0"/>
    </xf>
    <xf numFmtId="2" fontId="7" fillId="16" borderId="1" xfId="0" applyNumberFormat="1" applyFont="1" applyFill="1" applyBorder="1" applyProtection="1"/>
    <xf numFmtId="2" fontId="7" fillId="14" borderId="1" xfId="0" applyNumberFormat="1" applyFont="1" applyFill="1" applyBorder="1" applyProtection="1"/>
    <xf numFmtId="2" fontId="7" fillId="14" borderId="1" xfId="1" applyNumberFormat="1" applyFont="1" applyFill="1" applyBorder="1" applyProtection="1"/>
    <xf numFmtId="0" fontId="6" fillId="7" borderId="1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 readingOrder="2"/>
      <protection locked="0"/>
    </xf>
    <xf numFmtId="0" fontId="13" fillId="3" borderId="1" xfId="1" applyFont="1" applyFill="1" applyBorder="1" applyAlignment="1" applyProtection="1">
      <alignment horizontal="center" vertical="center" wrapText="1" readingOrder="2"/>
      <protection locked="0"/>
    </xf>
    <xf numFmtId="0" fontId="9" fillId="3" borderId="3" xfId="1" applyFont="1" applyFill="1" applyBorder="1" applyAlignment="1" applyProtection="1">
      <alignment vertical="center" wrapText="1" readingOrder="2"/>
      <protection locked="0"/>
    </xf>
    <xf numFmtId="0" fontId="9" fillId="3" borderId="2" xfId="1" applyFont="1" applyFill="1" applyBorder="1" applyAlignment="1" applyProtection="1">
      <alignment vertical="center" wrapText="1" readingOrder="2"/>
      <protection locked="0"/>
    </xf>
    <xf numFmtId="0" fontId="9" fillId="3" borderId="4" xfId="1" applyFont="1" applyFill="1" applyBorder="1" applyAlignment="1" applyProtection="1">
      <alignment vertical="center" wrapText="1" readingOrder="2"/>
      <protection locked="0"/>
    </xf>
    <xf numFmtId="0" fontId="6" fillId="7" borderId="8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9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10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11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12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13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1" xfId="1" applyFont="1" applyFill="1" applyBorder="1" applyAlignment="1" applyProtection="1">
      <alignment horizontal="center" vertical="center" textRotation="90" readingOrder="2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/>
      <protection locked="0"/>
    </xf>
    <xf numFmtId="0" fontId="6" fillId="7" borderId="1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5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6" xfId="1" applyFont="1" applyFill="1" applyBorder="1" applyAlignment="1" applyProtection="1">
      <alignment horizontal="center" vertical="center" textRotation="90" wrapText="1" readingOrder="2"/>
      <protection locked="0"/>
    </xf>
    <xf numFmtId="0" fontId="6" fillId="7" borderId="7" xfId="1" applyFont="1" applyFill="1" applyBorder="1" applyAlignment="1" applyProtection="1">
      <alignment horizontal="center" vertical="center" textRotation="90" wrapText="1" readingOrder="2"/>
      <protection locked="0"/>
    </xf>
    <xf numFmtId="0" fontId="3" fillId="13" borderId="1" xfId="1" applyFont="1" applyFill="1" applyBorder="1" applyAlignment="1" applyProtection="1">
      <alignment horizontal="center" readingOrder="2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7" borderId="1" xfId="1" applyFont="1" applyFill="1" applyBorder="1" applyAlignment="1" applyProtection="1">
      <alignment horizontal="center" vertical="center"/>
      <protection locked="0"/>
    </xf>
    <xf numFmtId="0" fontId="6" fillId="7" borderId="8" xfId="1" applyFont="1" applyFill="1" applyBorder="1" applyAlignment="1" applyProtection="1">
      <alignment horizontal="center" vertical="center" textRotation="90" readingOrder="2"/>
      <protection locked="0"/>
    </xf>
    <xf numFmtId="0" fontId="6" fillId="7" borderId="9" xfId="1" applyFont="1" applyFill="1" applyBorder="1" applyAlignment="1" applyProtection="1">
      <alignment horizontal="center" vertical="center" textRotation="90" readingOrder="2"/>
      <protection locked="0"/>
    </xf>
    <xf numFmtId="0" fontId="6" fillId="7" borderId="10" xfId="1" applyFont="1" applyFill="1" applyBorder="1" applyAlignment="1" applyProtection="1">
      <alignment horizontal="center" vertical="center" textRotation="90" readingOrder="2"/>
      <protection locked="0"/>
    </xf>
    <xf numFmtId="0" fontId="6" fillId="7" borderId="11" xfId="1" applyFont="1" applyFill="1" applyBorder="1" applyAlignment="1" applyProtection="1">
      <alignment horizontal="center" vertical="center" textRotation="90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rightToLeft="1" tabSelected="1" topLeftCell="C1" workbookViewId="0">
      <selection activeCell="K4" sqref="K4"/>
    </sheetView>
  </sheetViews>
  <sheetFormatPr defaultRowHeight="15"/>
  <cols>
    <col min="1" max="1" width="4.5703125" customWidth="1"/>
    <col min="2" max="2" width="5.5703125" customWidth="1"/>
    <col min="3" max="3" width="39.7109375" bestFit="1" customWidth="1"/>
    <col min="4" max="4" width="5.5703125" bestFit="1" customWidth="1"/>
    <col min="5" max="5" width="5.28515625" bestFit="1" customWidth="1"/>
    <col min="6" max="7" width="4.140625" bestFit="1" customWidth="1"/>
    <col min="8" max="8" width="2.7109375" bestFit="1" customWidth="1"/>
    <col min="9" max="9" width="7.42578125" bestFit="1" customWidth="1"/>
    <col min="10" max="10" width="6.7109375" bestFit="1" customWidth="1"/>
    <col min="11" max="11" width="8.42578125" bestFit="1" customWidth="1"/>
    <col min="12" max="12" width="3.5703125" bestFit="1" customWidth="1"/>
    <col min="13" max="13" width="5.85546875" bestFit="1" customWidth="1"/>
    <col min="14" max="14" width="6.28515625" bestFit="1" customWidth="1"/>
    <col min="15" max="16" width="3" bestFit="1" customWidth="1"/>
    <col min="17" max="17" width="6.5703125" bestFit="1" customWidth="1"/>
    <col min="18" max="18" width="6.28515625" bestFit="1" customWidth="1"/>
    <col min="19" max="19" width="7.7109375" bestFit="1" customWidth="1"/>
    <col min="20" max="20" width="7" bestFit="1" customWidth="1"/>
  </cols>
  <sheetData>
    <row r="1" spans="1:20" ht="22.5">
      <c r="A1" s="54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>
      <c r="A2" s="55" t="s">
        <v>0</v>
      </c>
      <c r="B2" s="55"/>
      <c r="C2" s="55"/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</row>
    <row r="3" spans="1:20" ht="17.25">
      <c r="A3" s="56" t="s">
        <v>64</v>
      </c>
      <c r="B3" s="56"/>
      <c r="C3" s="56"/>
      <c r="D3" s="12">
        <v>2500</v>
      </c>
      <c r="E3" s="12">
        <v>4300</v>
      </c>
      <c r="F3" s="12">
        <v>1300</v>
      </c>
      <c r="G3" s="12">
        <v>3500</v>
      </c>
      <c r="H3" s="12"/>
      <c r="I3" s="12">
        <v>230</v>
      </c>
      <c r="J3" s="12"/>
      <c r="K3" s="12">
        <v>42</v>
      </c>
      <c r="L3" s="12">
        <v>1900</v>
      </c>
      <c r="M3" s="12">
        <v>5</v>
      </c>
      <c r="N3" s="12">
        <v>2000</v>
      </c>
      <c r="O3" s="12"/>
      <c r="P3" s="12">
        <v>110</v>
      </c>
      <c r="Q3" s="12">
        <v>450</v>
      </c>
      <c r="R3" s="12">
        <v>400</v>
      </c>
      <c r="S3" s="13">
        <f t="shared" ref="S3:S44" si="0">SUM(D3:R3)</f>
        <v>16737</v>
      </c>
      <c r="T3" s="13"/>
    </row>
    <row r="4" spans="1:20" ht="17.25">
      <c r="A4" s="35"/>
      <c r="B4" s="17"/>
      <c r="C4" s="35" t="s">
        <v>38</v>
      </c>
      <c r="D4" s="37">
        <v>1190</v>
      </c>
      <c r="E4" s="12"/>
      <c r="F4" s="37">
        <v>400</v>
      </c>
      <c r="G4" s="12"/>
      <c r="H4" s="12"/>
      <c r="I4" s="12"/>
      <c r="J4" s="12"/>
      <c r="K4" s="37">
        <v>32</v>
      </c>
      <c r="L4" s="37">
        <v>100</v>
      </c>
      <c r="M4" s="12"/>
      <c r="N4" s="12"/>
      <c r="O4" s="18"/>
      <c r="P4" s="12"/>
      <c r="Q4" s="12"/>
      <c r="R4" s="12"/>
      <c r="S4" s="13"/>
      <c r="T4" s="13"/>
    </row>
    <row r="5" spans="1:20" ht="17.25">
      <c r="A5" s="35"/>
      <c r="B5" s="17"/>
      <c r="C5" s="35" t="s">
        <v>39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3"/>
    </row>
    <row r="6" spans="1:20" ht="17.25" customHeight="1">
      <c r="A6" s="41" t="s">
        <v>45</v>
      </c>
      <c r="B6" s="42"/>
      <c r="C6" s="2" t="s">
        <v>40</v>
      </c>
      <c r="D6" s="12">
        <v>1000</v>
      </c>
      <c r="E6" s="12">
        <v>2300</v>
      </c>
      <c r="F6" s="12">
        <v>1000</v>
      </c>
      <c r="G6" s="12">
        <v>2700</v>
      </c>
      <c r="H6" s="12"/>
      <c r="I6" s="12">
        <v>230</v>
      </c>
      <c r="J6" s="12"/>
      <c r="K6" s="12">
        <v>35</v>
      </c>
      <c r="L6" s="36">
        <v>1600</v>
      </c>
      <c r="M6" s="12">
        <v>5</v>
      </c>
      <c r="N6" s="12">
        <v>2000</v>
      </c>
      <c r="O6" s="18"/>
      <c r="P6" s="12">
        <v>110</v>
      </c>
      <c r="Q6" s="12">
        <v>350</v>
      </c>
      <c r="R6" s="37">
        <v>180</v>
      </c>
      <c r="S6" s="13">
        <f t="shared" si="0"/>
        <v>11510</v>
      </c>
      <c r="T6" s="32">
        <f>(S6+S7+S8)/S3*100</f>
        <v>95.220170878891082</v>
      </c>
    </row>
    <row r="7" spans="1:20" ht="17.25">
      <c r="A7" s="43"/>
      <c r="B7" s="44"/>
      <c r="C7" s="2" t="s">
        <v>41</v>
      </c>
      <c r="D7" s="12">
        <v>0</v>
      </c>
      <c r="E7" s="12">
        <v>1800</v>
      </c>
      <c r="F7" s="12"/>
      <c r="G7" s="12">
        <v>800</v>
      </c>
      <c r="H7" s="12"/>
      <c r="I7" s="12"/>
      <c r="J7" s="12"/>
      <c r="K7" s="12"/>
      <c r="L7" s="12"/>
      <c r="M7" s="12"/>
      <c r="N7" s="12"/>
      <c r="O7" s="18"/>
      <c r="P7" s="12"/>
      <c r="Q7" s="12"/>
      <c r="R7" s="12">
        <v>220</v>
      </c>
      <c r="S7" s="13">
        <f t="shared" si="0"/>
        <v>2820</v>
      </c>
      <c r="T7" s="13"/>
    </row>
    <row r="8" spans="1:20" ht="17.25">
      <c r="A8" s="45"/>
      <c r="B8" s="46"/>
      <c r="C8" s="2" t="s">
        <v>42</v>
      </c>
      <c r="D8" s="37">
        <v>1000</v>
      </c>
      <c r="E8" s="12"/>
      <c r="F8" s="12">
        <v>200</v>
      </c>
      <c r="G8" s="12"/>
      <c r="H8" s="12"/>
      <c r="I8" s="12"/>
      <c r="J8" s="12"/>
      <c r="K8" s="12">
        <v>7</v>
      </c>
      <c r="L8" s="12">
        <v>300</v>
      </c>
      <c r="M8" s="12"/>
      <c r="N8" s="12"/>
      <c r="O8" s="18"/>
      <c r="P8" s="12"/>
      <c r="Q8" s="12">
        <v>100</v>
      </c>
      <c r="R8" s="12"/>
      <c r="S8" s="13">
        <f t="shared" si="0"/>
        <v>1607</v>
      </c>
      <c r="T8" s="13"/>
    </row>
    <row r="9" spans="1:20" ht="20.25" customHeight="1">
      <c r="A9" s="57" t="s">
        <v>46</v>
      </c>
      <c r="B9" s="58"/>
      <c r="C9" s="14" t="s">
        <v>18</v>
      </c>
      <c r="D9" s="12">
        <v>800</v>
      </c>
      <c r="E9" s="12">
        <v>2800</v>
      </c>
      <c r="F9" s="12">
        <v>1000</v>
      </c>
      <c r="G9" s="12">
        <v>900</v>
      </c>
      <c r="H9" s="12"/>
      <c r="I9" s="12">
        <v>100</v>
      </c>
      <c r="J9" s="12"/>
      <c r="K9" s="12">
        <v>7</v>
      </c>
      <c r="L9" s="12">
        <v>1100</v>
      </c>
      <c r="M9" s="12"/>
      <c r="N9" s="12">
        <v>700</v>
      </c>
      <c r="O9" s="18"/>
      <c r="P9" s="12">
        <v>20</v>
      </c>
      <c r="Q9" s="37">
        <v>300</v>
      </c>
      <c r="R9" s="12">
        <v>150</v>
      </c>
      <c r="S9" s="13">
        <f t="shared" si="0"/>
        <v>7877</v>
      </c>
      <c r="T9" s="32">
        <f>(S9+S10+S11+S12+S13)/(2*S3)*100</f>
        <v>51.613192328374261</v>
      </c>
    </row>
    <row r="10" spans="1:20" ht="21" customHeight="1">
      <c r="A10" s="59"/>
      <c r="B10" s="60"/>
      <c r="C10" s="14" t="s">
        <v>61</v>
      </c>
      <c r="D10" s="12">
        <v>1200</v>
      </c>
      <c r="E10" s="12">
        <v>100</v>
      </c>
      <c r="F10" s="12">
        <v>100</v>
      </c>
      <c r="G10" s="12">
        <v>50</v>
      </c>
      <c r="H10" s="12"/>
      <c r="I10" s="12">
        <v>100</v>
      </c>
      <c r="J10" s="12"/>
      <c r="K10" s="12">
        <v>35</v>
      </c>
      <c r="L10" s="37">
        <v>800</v>
      </c>
      <c r="M10" s="12">
        <v>5</v>
      </c>
      <c r="N10" s="12">
        <v>1200</v>
      </c>
      <c r="O10" s="12"/>
      <c r="P10" s="37">
        <v>90</v>
      </c>
      <c r="Q10" s="12">
        <v>150</v>
      </c>
      <c r="R10" s="12"/>
      <c r="S10" s="13">
        <f t="shared" si="0"/>
        <v>3830</v>
      </c>
      <c r="T10" s="13"/>
    </row>
    <row r="11" spans="1:20" ht="17.25" customHeight="1">
      <c r="A11" s="47" t="s">
        <v>47</v>
      </c>
      <c r="B11" s="47"/>
      <c r="C11" s="3" t="s">
        <v>43</v>
      </c>
      <c r="D11" s="12">
        <v>1000</v>
      </c>
      <c r="E11" s="12"/>
      <c r="F11" s="12">
        <v>800</v>
      </c>
      <c r="G11" s="12"/>
      <c r="H11" s="12"/>
      <c r="I11" s="12">
        <v>150</v>
      </c>
      <c r="J11" s="12"/>
      <c r="K11" s="12">
        <v>40</v>
      </c>
      <c r="L11" s="12">
        <v>1800</v>
      </c>
      <c r="M11" s="12"/>
      <c r="N11" s="12">
        <v>1300</v>
      </c>
      <c r="O11" s="18"/>
      <c r="P11" s="12">
        <v>80</v>
      </c>
      <c r="Q11" s="12">
        <v>150</v>
      </c>
      <c r="R11" s="12"/>
      <c r="S11" s="13">
        <f t="shared" si="0"/>
        <v>5320</v>
      </c>
      <c r="T11" s="15"/>
    </row>
    <row r="12" spans="1:20" ht="17.25">
      <c r="A12" s="47"/>
      <c r="B12" s="47"/>
      <c r="C12" s="3" t="s">
        <v>44</v>
      </c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13">
        <f t="shared" si="0"/>
        <v>0</v>
      </c>
      <c r="T12" s="13"/>
    </row>
    <row r="13" spans="1:20" ht="17.25">
      <c r="A13" s="47"/>
      <c r="B13" s="47"/>
      <c r="C13" s="4" t="s">
        <v>59</v>
      </c>
      <c r="D13" s="19"/>
      <c r="E13" s="30"/>
      <c r="F13" s="30"/>
      <c r="G13" s="20"/>
      <c r="H13" s="12"/>
      <c r="I13" s="12"/>
      <c r="J13" s="12"/>
      <c r="K13" s="12"/>
      <c r="L13" s="18"/>
      <c r="M13" s="12"/>
      <c r="N13" s="12">
        <v>250</v>
      </c>
      <c r="O13" s="12"/>
      <c r="P13" s="18"/>
      <c r="Q13" s="19"/>
      <c r="R13" s="20"/>
      <c r="S13" s="13">
        <f t="shared" si="0"/>
        <v>250</v>
      </c>
      <c r="T13" s="13"/>
    </row>
    <row r="14" spans="1:20" ht="17.25" customHeight="1">
      <c r="A14" s="41" t="s">
        <v>19</v>
      </c>
      <c r="B14" s="42"/>
      <c r="C14" s="5" t="s">
        <v>20</v>
      </c>
      <c r="D14" s="12">
        <v>950</v>
      </c>
      <c r="E14" s="12"/>
      <c r="F14" s="12">
        <v>300</v>
      </c>
      <c r="G14" s="12"/>
      <c r="H14" s="18"/>
      <c r="I14" s="18"/>
      <c r="J14" s="18"/>
      <c r="K14" s="12">
        <v>32</v>
      </c>
      <c r="L14" s="37">
        <v>100</v>
      </c>
      <c r="M14" s="18"/>
      <c r="N14" s="18"/>
      <c r="O14" s="18"/>
      <c r="P14" s="12"/>
      <c r="Q14" s="12"/>
      <c r="R14" s="12"/>
      <c r="S14" s="13">
        <f t="shared" si="0"/>
        <v>1382</v>
      </c>
      <c r="T14" s="32">
        <f>(S14+S15+S16+S17+S18+S19+S20+S21)/S3*100</f>
        <v>83.748580988229676</v>
      </c>
    </row>
    <row r="15" spans="1:20" ht="17.25">
      <c r="A15" s="43"/>
      <c r="B15" s="44"/>
      <c r="C15" s="5" t="s">
        <v>60</v>
      </c>
      <c r="D15" s="12">
        <v>240</v>
      </c>
      <c r="E15" s="12"/>
      <c r="F15" s="12">
        <v>100</v>
      </c>
      <c r="G15" s="12"/>
      <c r="H15" s="12"/>
      <c r="I15" s="12"/>
      <c r="J15" s="12"/>
      <c r="K15" s="12"/>
      <c r="L15" s="12"/>
      <c r="M15" s="12"/>
      <c r="N15" s="18"/>
      <c r="O15" s="18"/>
      <c r="P15" s="18"/>
      <c r="Q15" s="12"/>
      <c r="R15" s="12"/>
      <c r="S15" s="13">
        <f t="shared" si="0"/>
        <v>340</v>
      </c>
      <c r="T15" s="33"/>
    </row>
    <row r="16" spans="1:20" ht="17.25">
      <c r="A16" s="43"/>
      <c r="B16" s="44"/>
      <c r="C16" s="5" t="s">
        <v>48</v>
      </c>
      <c r="D16" s="12">
        <v>200</v>
      </c>
      <c r="E16" s="12">
        <v>2000</v>
      </c>
      <c r="F16" s="12">
        <v>200</v>
      </c>
      <c r="G16" s="12">
        <v>800</v>
      </c>
      <c r="H16" s="12"/>
      <c r="I16" s="18"/>
      <c r="J16" s="18"/>
      <c r="K16" s="12"/>
      <c r="L16" s="12"/>
      <c r="M16" s="18"/>
      <c r="N16" s="18"/>
      <c r="O16" s="18"/>
      <c r="P16" s="18"/>
      <c r="Q16" s="12">
        <v>90</v>
      </c>
      <c r="R16" s="12"/>
      <c r="S16" s="13">
        <f t="shared" si="0"/>
        <v>3290</v>
      </c>
      <c r="T16" s="13"/>
    </row>
    <row r="17" spans="1:20" ht="17.25">
      <c r="A17" s="43"/>
      <c r="B17" s="44"/>
      <c r="C17" s="5" t="s">
        <v>49</v>
      </c>
      <c r="D17" s="18"/>
      <c r="E17" s="18"/>
      <c r="F17" s="18"/>
      <c r="G17" s="18"/>
      <c r="H17" s="12"/>
      <c r="I17" s="37">
        <v>230</v>
      </c>
      <c r="J17" s="12"/>
      <c r="K17" s="12"/>
      <c r="L17" s="18"/>
      <c r="M17" s="37">
        <v>5</v>
      </c>
      <c r="N17" s="18"/>
      <c r="O17" s="18"/>
      <c r="P17" s="18"/>
      <c r="Q17" s="12"/>
      <c r="R17" s="12"/>
      <c r="S17" s="13">
        <f t="shared" si="0"/>
        <v>235</v>
      </c>
      <c r="T17" s="13"/>
    </row>
    <row r="18" spans="1:20" ht="17.25">
      <c r="A18" s="43"/>
      <c r="B18" s="44"/>
      <c r="C18" s="5" t="s">
        <v>62</v>
      </c>
      <c r="D18" s="21"/>
      <c r="E18" s="22"/>
      <c r="F18" s="22"/>
      <c r="G18" s="23"/>
      <c r="H18" s="31"/>
      <c r="I18" s="12"/>
      <c r="J18" s="12"/>
      <c r="K18" s="18"/>
      <c r="L18" s="18"/>
      <c r="M18" s="31"/>
      <c r="N18" s="18"/>
      <c r="O18" s="12"/>
      <c r="P18" s="12"/>
      <c r="Q18" s="18"/>
      <c r="R18" s="18"/>
      <c r="S18" s="13">
        <f t="shared" si="0"/>
        <v>0</v>
      </c>
      <c r="T18" s="13"/>
    </row>
    <row r="19" spans="1:20" ht="17.25">
      <c r="A19" s="43"/>
      <c r="B19" s="44"/>
      <c r="C19" s="5" t="s">
        <v>50</v>
      </c>
      <c r="D19" s="27"/>
      <c r="E19" s="28"/>
      <c r="F19" s="28"/>
      <c r="G19" s="29"/>
      <c r="H19" s="21"/>
      <c r="I19" s="22"/>
      <c r="J19" s="23"/>
      <c r="K19" s="12">
        <v>10</v>
      </c>
      <c r="L19" s="12"/>
      <c r="M19" s="18"/>
      <c r="N19" s="18"/>
      <c r="O19" s="18"/>
      <c r="P19" s="12"/>
      <c r="Q19" s="12"/>
      <c r="R19" s="12"/>
      <c r="S19" s="13">
        <f t="shared" si="0"/>
        <v>10</v>
      </c>
      <c r="T19" s="13"/>
    </row>
    <row r="20" spans="1:20" ht="17.25">
      <c r="A20" s="43"/>
      <c r="B20" s="44"/>
      <c r="C20" s="5" t="s">
        <v>51</v>
      </c>
      <c r="D20" s="24"/>
      <c r="E20" s="25"/>
      <c r="F20" s="25"/>
      <c r="G20" s="26"/>
      <c r="H20" s="27"/>
      <c r="I20" s="28"/>
      <c r="J20" s="29"/>
      <c r="K20" s="19"/>
      <c r="L20" s="30"/>
      <c r="M20" s="20"/>
      <c r="N20" s="12">
        <v>1950</v>
      </c>
      <c r="O20" s="19"/>
      <c r="P20" s="30"/>
      <c r="Q20" s="30"/>
      <c r="R20" s="20"/>
      <c r="S20" s="13">
        <f t="shared" si="0"/>
        <v>1950</v>
      </c>
      <c r="T20" s="13"/>
    </row>
    <row r="21" spans="1:20" ht="17.25">
      <c r="A21" s="45"/>
      <c r="B21" s="46"/>
      <c r="C21" s="5" t="s">
        <v>21</v>
      </c>
      <c r="D21" s="12">
        <v>1110</v>
      </c>
      <c r="E21" s="12">
        <v>2300</v>
      </c>
      <c r="F21" s="12">
        <v>600</v>
      </c>
      <c r="G21" s="12">
        <v>2700</v>
      </c>
      <c r="H21" s="24"/>
      <c r="I21" s="25"/>
      <c r="J21" s="26"/>
      <c r="K21" s="12"/>
      <c r="L21" s="37">
        <v>100</v>
      </c>
      <c r="M21" s="18"/>
      <c r="N21" s="18"/>
      <c r="O21" s="18"/>
      <c r="P21" s="18"/>
      <c r="Q21" s="12"/>
      <c r="R21" s="12"/>
      <c r="S21" s="13">
        <f t="shared" si="0"/>
        <v>6810</v>
      </c>
      <c r="T21" s="13"/>
    </row>
    <row r="22" spans="1:20" ht="17.25" customHeight="1">
      <c r="A22" s="50" t="s">
        <v>22</v>
      </c>
      <c r="B22" s="51" t="s">
        <v>23</v>
      </c>
      <c r="C22" s="6" t="s">
        <v>24</v>
      </c>
      <c r="D22" s="12">
        <v>1100</v>
      </c>
      <c r="E22" s="12">
        <v>1000</v>
      </c>
      <c r="F22" s="12">
        <v>490</v>
      </c>
      <c r="G22" s="12">
        <v>600</v>
      </c>
      <c r="H22" s="12"/>
      <c r="I22" s="12">
        <v>200</v>
      </c>
      <c r="J22" s="12"/>
      <c r="K22" s="12"/>
      <c r="L22" s="12">
        <v>150</v>
      </c>
      <c r="M22" s="12"/>
      <c r="N22" s="12">
        <v>800</v>
      </c>
      <c r="O22" s="12"/>
      <c r="P22" s="37">
        <v>40</v>
      </c>
      <c r="Q22" s="12">
        <v>200</v>
      </c>
      <c r="R22" s="12">
        <v>10</v>
      </c>
      <c r="S22" s="13">
        <f t="shared" si="0"/>
        <v>4590</v>
      </c>
      <c r="T22" s="32">
        <f>(S22+S23+S24+S25+S26+S27+S28+S29+S30+S31+S32+S33+S34+S35+S36)/(3*S3)*100</f>
        <v>57.784150883272588</v>
      </c>
    </row>
    <row r="23" spans="1:20" ht="17.25">
      <c r="A23" s="50"/>
      <c r="B23" s="52"/>
      <c r="C23" s="7" t="s">
        <v>25</v>
      </c>
      <c r="D23" s="12">
        <v>600</v>
      </c>
      <c r="E23" s="12">
        <v>500</v>
      </c>
      <c r="F23" s="12">
        <v>28</v>
      </c>
      <c r="G23" s="12">
        <v>200</v>
      </c>
      <c r="H23" s="12"/>
      <c r="I23" s="12">
        <v>100</v>
      </c>
      <c r="J23" s="12"/>
      <c r="K23" s="12">
        <v>42</v>
      </c>
      <c r="L23" s="12"/>
      <c r="M23" s="12">
        <v>5</v>
      </c>
      <c r="N23" s="37">
        <v>1200</v>
      </c>
      <c r="O23" s="12"/>
      <c r="P23" s="37">
        <v>70</v>
      </c>
      <c r="Q23" s="12">
        <v>100</v>
      </c>
      <c r="R23" s="12">
        <v>0</v>
      </c>
      <c r="S23" s="13">
        <f t="shared" si="0"/>
        <v>2845</v>
      </c>
      <c r="T23" s="13"/>
    </row>
    <row r="24" spans="1:20" ht="17.25">
      <c r="A24" s="50"/>
      <c r="B24" s="52"/>
      <c r="C24" s="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">
        <f t="shared" si="0"/>
        <v>0</v>
      </c>
      <c r="T24" s="13"/>
    </row>
    <row r="25" spans="1:20" ht="17.25">
      <c r="A25" s="50"/>
      <c r="B25" s="52"/>
      <c r="C25" s="6" t="s">
        <v>35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>
        <f t="shared" si="0"/>
        <v>0</v>
      </c>
      <c r="T25" s="13"/>
    </row>
    <row r="26" spans="1:20" ht="17.25">
      <c r="A26" s="50"/>
      <c r="B26" s="52"/>
      <c r="C26" s="6" t="s">
        <v>52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>
        <f t="shared" si="0"/>
        <v>0</v>
      </c>
      <c r="T26" s="13"/>
    </row>
    <row r="27" spans="1:20" ht="17.25">
      <c r="A27" s="50"/>
      <c r="B27" s="53"/>
      <c r="C27" s="6" t="s">
        <v>36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>
        <f t="shared" si="0"/>
        <v>0</v>
      </c>
      <c r="T27" s="13"/>
    </row>
    <row r="28" spans="1:20" ht="17.25" customHeight="1">
      <c r="A28" s="50"/>
      <c r="B28" s="51" t="s">
        <v>27</v>
      </c>
      <c r="C28" s="6" t="s">
        <v>24</v>
      </c>
      <c r="D28" s="12">
        <v>500</v>
      </c>
      <c r="E28" s="12">
        <v>300</v>
      </c>
      <c r="F28" s="12">
        <v>500</v>
      </c>
      <c r="G28" s="12">
        <v>300</v>
      </c>
      <c r="H28" s="12"/>
      <c r="I28" s="12">
        <v>200</v>
      </c>
      <c r="J28" s="12"/>
      <c r="K28" s="12">
        <v>42</v>
      </c>
      <c r="L28" s="12">
        <v>200</v>
      </c>
      <c r="M28" s="12"/>
      <c r="N28" s="37">
        <v>1200</v>
      </c>
      <c r="O28" s="12"/>
      <c r="P28" s="12">
        <v>110</v>
      </c>
      <c r="Q28" s="12">
        <v>350</v>
      </c>
      <c r="R28" s="12">
        <v>10</v>
      </c>
      <c r="S28" s="13">
        <f t="shared" si="0"/>
        <v>3712</v>
      </c>
      <c r="T28" s="13"/>
    </row>
    <row r="29" spans="1:20" ht="17.25">
      <c r="A29" s="50"/>
      <c r="B29" s="52"/>
      <c r="C29" s="7" t="s">
        <v>25</v>
      </c>
      <c r="D29" s="12">
        <v>800</v>
      </c>
      <c r="E29" s="12">
        <v>700</v>
      </c>
      <c r="F29" s="12">
        <v>500</v>
      </c>
      <c r="G29" s="12">
        <v>200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>
        <f t="shared" si="0"/>
        <v>2200</v>
      </c>
      <c r="T29" s="13"/>
    </row>
    <row r="30" spans="1:20" ht="17.25">
      <c r="A30" s="50"/>
      <c r="B30" s="52"/>
      <c r="C30" s="6" t="s">
        <v>26</v>
      </c>
      <c r="D30" s="12">
        <v>400</v>
      </c>
      <c r="E30" s="12"/>
      <c r="F30" s="12"/>
      <c r="G30" s="12"/>
      <c r="H30" s="12"/>
      <c r="I30" s="12"/>
      <c r="J30" s="12"/>
      <c r="K30" s="12"/>
      <c r="L30" s="12"/>
      <c r="M30" s="12"/>
      <c r="N30" s="12">
        <v>400</v>
      </c>
      <c r="O30" s="12"/>
      <c r="P30" s="12"/>
      <c r="Q30" s="12"/>
      <c r="R30" s="12"/>
      <c r="S30" s="13">
        <f t="shared" si="0"/>
        <v>800</v>
      </c>
      <c r="T30" s="13"/>
    </row>
    <row r="31" spans="1:20" ht="17.25">
      <c r="A31" s="50"/>
      <c r="B31" s="52"/>
      <c r="C31" s="6" t="s">
        <v>37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>
        <f t="shared" si="0"/>
        <v>0</v>
      </c>
      <c r="T31" s="13"/>
    </row>
    <row r="32" spans="1:20" ht="17.25">
      <c r="A32" s="50"/>
      <c r="B32" s="52"/>
      <c r="C32" s="6" t="s">
        <v>52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>
        <f t="shared" si="0"/>
        <v>0</v>
      </c>
      <c r="T32" s="13"/>
    </row>
    <row r="33" spans="1:20" ht="17.25">
      <c r="A33" s="50"/>
      <c r="B33" s="53"/>
      <c r="C33" s="6" t="s">
        <v>36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>
        <f t="shared" si="0"/>
        <v>0</v>
      </c>
      <c r="T33" s="13"/>
    </row>
    <row r="34" spans="1:20" ht="17.25">
      <c r="A34" s="50"/>
      <c r="B34" s="51" t="s">
        <v>55</v>
      </c>
      <c r="C34" s="8" t="s">
        <v>53</v>
      </c>
      <c r="D34" s="12">
        <v>2400</v>
      </c>
      <c r="E34" s="12">
        <v>2700</v>
      </c>
      <c r="F34" s="12">
        <v>1200</v>
      </c>
      <c r="G34" s="12">
        <v>1800</v>
      </c>
      <c r="H34" s="12"/>
      <c r="I34" s="12">
        <v>230</v>
      </c>
      <c r="J34" s="12"/>
      <c r="K34" s="12">
        <v>42</v>
      </c>
      <c r="L34" s="12">
        <v>1800</v>
      </c>
      <c r="M34" s="12">
        <v>5</v>
      </c>
      <c r="N34" s="12">
        <v>2000</v>
      </c>
      <c r="O34" s="12"/>
      <c r="P34" s="12">
        <v>110</v>
      </c>
      <c r="Q34" s="12">
        <v>400</v>
      </c>
      <c r="R34" s="12">
        <v>150</v>
      </c>
      <c r="S34" s="13">
        <f t="shared" si="0"/>
        <v>12837</v>
      </c>
      <c r="T34" s="13"/>
    </row>
    <row r="35" spans="1:20" ht="17.25">
      <c r="A35" s="50"/>
      <c r="B35" s="52"/>
      <c r="C35" s="9" t="s">
        <v>54</v>
      </c>
      <c r="D35" s="18"/>
      <c r="E35" s="18"/>
      <c r="F35" s="18"/>
      <c r="G35" s="18"/>
      <c r="H35" s="12"/>
      <c r="I35" s="12">
        <v>230</v>
      </c>
      <c r="J35" s="12"/>
      <c r="K35" s="12"/>
      <c r="L35" s="18"/>
      <c r="M35" s="12"/>
      <c r="N35" s="12"/>
      <c r="O35" s="12"/>
      <c r="P35" s="12"/>
      <c r="Q35" s="12"/>
      <c r="R35" s="12"/>
      <c r="S35" s="13">
        <f t="shared" si="0"/>
        <v>230</v>
      </c>
      <c r="T35" s="13"/>
    </row>
    <row r="36" spans="1:20" ht="17.25">
      <c r="A36" s="50"/>
      <c r="B36" s="53"/>
      <c r="C36" s="10" t="s">
        <v>28</v>
      </c>
      <c r="D36" s="18"/>
      <c r="E36" s="18"/>
      <c r="F36" s="18"/>
      <c r="G36" s="18"/>
      <c r="H36" s="12"/>
      <c r="I36" s="12"/>
      <c r="J36" s="12"/>
      <c r="K36" s="12"/>
      <c r="L36" s="18"/>
      <c r="M36" s="12"/>
      <c r="N36" s="12">
        <v>1800</v>
      </c>
      <c r="O36" s="18"/>
      <c r="P36" s="18"/>
      <c r="Q36" s="18"/>
      <c r="R36" s="18"/>
      <c r="S36" s="13">
        <f t="shared" si="0"/>
        <v>1800</v>
      </c>
      <c r="T36" s="13"/>
    </row>
    <row r="37" spans="1:20" ht="17.25" customHeight="1">
      <c r="A37" s="41" t="s">
        <v>29</v>
      </c>
      <c r="B37" s="42"/>
      <c r="C37" s="5" t="s">
        <v>30</v>
      </c>
      <c r="D37" s="12">
        <v>2200</v>
      </c>
      <c r="E37" s="12">
        <v>2000</v>
      </c>
      <c r="F37" s="12">
        <v>1100</v>
      </c>
      <c r="G37" s="12">
        <v>2500</v>
      </c>
      <c r="H37" s="12"/>
      <c r="I37" s="18"/>
      <c r="J37" s="12"/>
      <c r="K37" s="12">
        <v>42</v>
      </c>
      <c r="L37" s="18"/>
      <c r="M37" s="12"/>
      <c r="N37" s="12"/>
      <c r="O37" s="12"/>
      <c r="P37" s="18"/>
      <c r="Q37" s="12"/>
      <c r="R37" s="12"/>
      <c r="S37" s="13">
        <f t="shared" si="0"/>
        <v>7842</v>
      </c>
      <c r="T37" s="32">
        <f>(S37+S38+S39+S40+S41)/(S3)*100</f>
        <v>91.276811853976227</v>
      </c>
    </row>
    <row r="38" spans="1:20" ht="17.25">
      <c r="A38" s="43"/>
      <c r="B38" s="44"/>
      <c r="C38" s="5" t="s">
        <v>31</v>
      </c>
      <c r="D38" s="12">
        <v>300</v>
      </c>
      <c r="E38" s="12">
        <v>2000</v>
      </c>
      <c r="F38" s="12">
        <v>100</v>
      </c>
      <c r="G38" s="12">
        <v>1000</v>
      </c>
      <c r="H38" s="18"/>
      <c r="I38" s="18"/>
      <c r="J38" s="18"/>
      <c r="K38" s="18"/>
      <c r="L38" s="18"/>
      <c r="M38" s="18"/>
      <c r="N38" s="18"/>
      <c r="O38" s="12"/>
      <c r="P38" s="18"/>
      <c r="Q38" s="18"/>
      <c r="R38" s="18"/>
      <c r="S38" s="13">
        <f t="shared" si="0"/>
        <v>3400</v>
      </c>
      <c r="T38" s="13"/>
    </row>
    <row r="39" spans="1:20" ht="17.25">
      <c r="A39" s="43"/>
      <c r="B39" s="44"/>
      <c r="C39" s="5" t="s">
        <v>32</v>
      </c>
      <c r="D39" s="18"/>
      <c r="E39" s="18"/>
      <c r="F39" s="18"/>
      <c r="G39" s="18"/>
      <c r="H39" s="31"/>
      <c r="I39" s="18"/>
      <c r="J39" s="18"/>
      <c r="K39" s="18"/>
      <c r="L39" s="18"/>
      <c r="M39" s="12">
        <v>5</v>
      </c>
      <c r="N39" s="12">
        <v>1980</v>
      </c>
      <c r="O39" s="18"/>
      <c r="P39" s="12">
        <v>20</v>
      </c>
      <c r="Q39" s="18"/>
      <c r="R39" s="18"/>
      <c r="S39" s="13">
        <f t="shared" si="0"/>
        <v>2005</v>
      </c>
      <c r="T39" s="13"/>
    </row>
    <row r="40" spans="1:20" ht="17.25">
      <c r="A40" s="43"/>
      <c r="B40" s="44"/>
      <c r="C40" s="5" t="s">
        <v>33</v>
      </c>
      <c r="D40" s="18"/>
      <c r="E40" s="18"/>
      <c r="F40" s="18"/>
      <c r="G40" s="18"/>
      <c r="H40" s="18"/>
      <c r="I40" s="12">
        <v>230</v>
      </c>
      <c r="J40" s="18"/>
      <c r="K40" s="18"/>
      <c r="L40" s="31"/>
      <c r="M40" s="18"/>
      <c r="N40" s="18"/>
      <c r="O40" s="18"/>
      <c r="P40" s="18"/>
      <c r="Q40" s="18"/>
      <c r="R40" s="18"/>
      <c r="S40" s="13">
        <f t="shared" si="0"/>
        <v>230</v>
      </c>
      <c r="T40" s="13"/>
    </row>
    <row r="41" spans="1:20" ht="17.25">
      <c r="A41" s="43"/>
      <c r="B41" s="44"/>
      <c r="C41" s="11" t="s">
        <v>56</v>
      </c>
      <c r="D41" s="18"/>
      <c r="E41" s="18"/>
      <c r="F41" s="18"/>
      <c r="G41" s="18"/>
      <c r="H41" s="18"/>
      <c r="I41" s="18"/>
      <c r="J41" s="18"/>
      <c r="K41" s="18"/>
      <c r="L41" s="37">
        <v>1800</v>
      </c>
      <c r="M41" s="18"/>
      <c r="N41" s="18"/>
      <c r="O41" s="18"/>
      <c r="P41" s="18"/>
      <c r="Q41" s="18"/>
      <c r="R41" s="18"/>
      <c r="S41" s="13">
        <f t="shared" si="0"/>
        <v>1800</v>
      </c>
      <c r="T41" s="13"/>
    </row>
    <row r="42" spans="1:20" ht="17.25">
      <c r="A42" s="43"/>
      <c r="B42" s="44"/>
      <c r="C42" s="11" t="s">
        <v>34</v>
      </c>
      <c r="D42" s="18"/>
      <c r="E42" s="18"/>
      <c r="F42" s="18"/>
      <c r="G42" s="18"/>
      <c r="H42" s="12"/>
      <c r="I42" s="18"/>
      <c r="J42" s="12"/>
      <c r="K42" s="12">
        <v>30</v>
      </c>
      <c r="L42" s="18"/>
      <c r="M42" s="18"/>
      <c r="N42" s="18"/>
      <c r="O42" s="18"/>
      <c r="P42" s="18"/>
      <c r="Q42" s="18"/>
      <c r="R42" s="18"/>
      <c r="S42" s="13">
        <f t="shared" si="0"/>
        <v>30</v>
      </c>
      <c r="T42" s="13"/>
    </row>
    <row r="43" spans="1:20" ht="17.25">
      <c r="A43" s="43"/>
      <c r="B43" s="44"/>
      <c r="C43" s="11" t="s">
        <v>57</v>
      </c>
      <c r="D43" s="18"/>
      <c r="E43" s="18"/>
      <c r="F43" s="18"/>
      <c r="G43" s="18"/>
      <c r="H43" s="18"/>
      <c r="I43" s="18"/>
      <c r="J43" s="18"/>
      <c r="K43" s="18"/>
      <c r="L43" s="37">
        <v>1800</v>
      </c>
      <c r="M43" s="18"/>
      <c r="N43" s="18"/>
      <c r="O43" s="18"/>
      <c r="P43" s="18"/>
      <c r="Q43" s="18"/>
      <c r="R43" s="18"/>
      <c r="S43" s="13">
        <f t="shared" si="0"/>
        <v>1800</v>
      </c>
      <c r="T43" s="13"/>
    </row>
    <row r="44" spans="1:20" ht="17.25">
      <c r="A44" s="45"/>
      <c r="B44" s="46"/>
      <c r="C44" s="11" t="s">
        <v>58</v>
      </c>
      <c r="D44" s="18"/>
      <c r="E44" s="18"/>
      <c r="F44" s="18"/>
      <c r="G44" s="18"/>
      <c r="H44" s="18"/>
      <c r="I44" s="18"/>
      <c r="J44" s="18"/>
      <c r="K44" s="18"/>
      <c r="L44" s="37">
        <v>1800</v>
      </c>
      <c r="M44" s="18"/>
      <c r="N44" s="18"/>
      <c r="O44" s="18"/>
      <c r="P44" s="18"/>
      <c r="Q44" s="18"/>
      <c r="R44" s="18"/>
      <c r="S44" s="13">
        <f t="shared" si="0"/>
        <v>1800</v>
      </c>
      <c r="T44" s="13"/>
    </row>
    <row r="45" spans="1:20" ht="17.25">
      <c r="A45" s="48" t="s">
        <v>63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6">
        <f>(S6+S7+S8+S9+S10+S11+S12+S13+S14+S15+S16+S17+S18+S19+S20+S21+S22+S23+S24+S25+S26+S27+S28+S29+S30+S31+S32+S33+S34+S35+S36+S37+S38+S39+S40+S41)*100/(8*S3)</f>
        <v>68.353050128457909</v>
      </c>
      <c r="T45" s="34"/>
    </row>
  </sheetData>
  <mergeCells count="13">
    <mergeCell ref="A11:B13"/>
    <mergeCell ref="A1:T1"/>
    <mergeCell ref="A2:C2"/>
    <mergeCell ref="A3:C3"/>
    <mergeCell ref="A6:B8"/>
    <mergeCell ref="A9:B10"/>
    <mergeCell ref="A45:R45"/>
    <mergeCell ref="A14:B21"/>
    <mergeCell ref="A22:A36"/>
    <mergeCell ref="B22:B27"/>
    <mergeCell ref="B28:B33"/>
    <mergeCell ref="B34:B36"/>
    <mergeCell ref="A37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s.ahmadian</dc:creator>
  <cp:lastModifiedBy>asan</cp:lastModifiedBy>
  <dcterms:created xsi:type="dcterms:W3CDTF">2016-01-26T06:17:59Z</dcterms:created>
  <dcterms:modified xsi:type="dcterms:W3CDTF">2017-04-08T05:43:51Z</dcterms:modified>
</cp:coreProperties>
</file>